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FDAA1902-5EEF-46B9-8986-FD83BAA91D08}" xr6:coauthVersionLast="45" xr6:coauthVersionMax="47" xr10:uidLastSave="{00000000-0000-0000-0000-000000000000}"/>
  <bookViews>
    <workbookView xWindow="-120" yWindow="-120" windowWidth="37440" windowHeight="21840" xr2:uid="{00000000-000D-0000-FFFF-FFFF00000000}"/>
  </bookViews>
  <sheets>
    <sheet name="Rekapitulace" sheetId="3" r:id="rId1"/>
    <sheet name="SO 401 Veřejné osvětlení" sheetId="1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89" i="1" l="1"/>
  <c r="G89" i="1"/>
  <c r="L89" i="1" s="1"/>
  <c r="J17" i="1"/>
  <c r="G17" i="1"/>
  <c r="J52" i="1"/>
  <c r="G52" i="1"/>
  <c r="J51" i="1"/>
  <c r="G51" i="1"/>
  <c r="J12" i="1"/>
  <c r="G12" i="1"/>
  <c r="G61" i="1"/>
  <c r="J61" i="1"/>
  <c r="L17" i="1" l="1"/>
  <c r="L52" i="1"/>
  <c r="L51" i="1"/>
  <c r="L61" i="1"/>
  <c r="L12" i="1"/>
  <c r="G88" i="1"/>
  <c r="L88" i="1" s="1"/>
  <c r="J49" i="1"/>
  <c r="G49" i="1"/>
  <c r="J50" i="1"/>
  <c r="G50" i="1"/>
  <c r="J48" i="1"/>
  <c r="G48" i="1"/>
  <c r="J47" i="1"/>
  <c r="G47" i="1"/>
  <c r="G86" i="1"/>
  <c r="L86" i="1" s="1"/>
  <c r="L49" i="1" l="1"/>
  <c r="L50" i="1"/>
  <c r="L47" i="1"/>
  <c r="L48" i="1"/>
  <c r="J87" i="1"/>
  <c r="G87" i="1"/>
  <c r="G85" i="1"/>
  <c r="L85" i="1" s="1"/>
  <c r="G84" i="1"/>
  <c r="L84" i="1" s="1"/>
  <c r="G83" i="1"/>
  <c r="L83" i="1" s="1"/>
  <c r="G82" i="1"/>
  <c r="L82" i="1" s="1"/>
  <c r="G81" i="1"/>
  <c r="L81" i="1" s="1"/>
  <c r="G80" i="1"/>
  <c r="L80" i="1" s="1"/>
  <c r="G79" i="1"/>
  <c r="L79" i="1" s="1"/>
  <c r="G18" i="3" s="1"/>
  <c r="G78" i="1"/>
  <c r="L78" i="1" s="1"/>
  <c r="G77" i="1"/>
  <c r="L77" i="1" s="1"/>
  <c r="G76" i="1"/>
  <c r="L76" i="1" s="1"/>
  <c r="G75" i="1"/>
  <c r="L75" i="1" s="1"/>
  <c r="G74" i="1"/>
  <c r="L74" i="1" s="1"/>
  <c r="G73" i="1"/>
  <c r="L73" i="1" s="1"/>
  <c r="G72" i="1"/>
  <c r="L72" i="1" s="1"/>
  <c r="G71" i="1"/>
  <c r="L71" i="1" s="1"/>
  <c r="L87" i="1" l="1"/>
  <c r="J24" i="1"/>
  <c r="G24" i="1"/>
  <c r="L24" i="1" l="1"/>
  <c r="J62" i="1" l="1"/>
  <c r="L62" i="1" l="1"/>
  <c r="G101" i="1" l="1"/>
  <c r="L101" i="1" s="1"/>
  <c r="G100" i="1"/>
  <c r="L100" i="1" s="1"/>
  <c r="G99" i="1"/>
  <c r="L99" i="1" s="1"/>
  <c r="G98" i="1"/>
  <c r="L98" i="1" s="1"/>
  <c r="G97" i="1"/>
  <c r="L97" i="1" s="1"/>
  <c r="G96" i="1"/>
  <c r="L96" i="1" s="1"/>
  <c r="G95" i="1"/>
  <c r="L95" i="1" s="1"/>
  <c r="G94" i="1"/>
  <c r="L94" i="1" s="1"/>
  <c r="G93" i="1"/>
  <c r="G66" i="1"/>
  <c r="L66" i="1" s="1"/>
  <c r="G65" i="1"/>
  <c r="L65" i="1" s="1"/>
  <c r="G64" i="1"/>
  <c r="L64" i="1" s="1"/>
  <c r="G63" i="1"/>
  <c r="L63" i="1" s="1"/>
  <c r="J56" i="1"/>
  <c r="G56" i="1"/>
  <c r="J55" i="1"/>
  <c r="G55" i="1"/>
  <c r="J54" i="1"/>
  <c r="G54" i="1"/>
  <c r="J53" i="1"/>
  <c r="L53" i="1" s="1"/>
  <c r="J42" i="1"/>
  <c r="G42" i="1"/>
  <c r="L93" i="1" l="1"/>
  <c r="L55" i="1"/>
  <c r="L42" i="1"/>
  <c r="L56" i="1"/>
  <c r="L54" i="1"/>
  <c r="J30" i="1" l="1"/>
  <c r="G30" i="1"/>
  <c r="J23" i="1"/>
  <c r="G23" i="1"/>
  <c r="L30" i="1" l="1"/>
  <c r="L23" i="1"/>
  <c r="J11" i="1"/>
  <c r="G11" i="1"/>
  <c r="L11" i="1" l="1"/>
  <c r="J41" i="1" l="1"/>
  <c r="G41" i="1"/>
  <c r="L41" i="1" l="1"/>
  <c r="G10" i="1" l="1"/>
  <c r="G31" i="1" l="1"/>
  <c r="J31" i="1"/>
  <c r="L31" i="1" l="1"/>
  <c r="J10" i="1" l="1"/>
  <c r="J22" i="1"/>
  <c r="J29" i="1"/>
  <c r="J32" i="1"/>
  <c r="J37" i="1"/>
  <c r="J38" i="1"/>
  <c r="J39" i="1"/>
  <c r="J40" i="1"/>
  <c r="G22" i="1"/>
  <c r="G29" i="1"/>
  <c r="G32" i="1"/>
  <c r="G37" i="1"/>
  <c r="G38" i="1"/>
  <c r="G39" i="1"/>
  <c r="G40" i="1"/>
  <c r="J103" i="1" l="1"/>
  <c r="L103" i="1" s="1"/>
  <c r="G104" i="1"/>
  <c r="L104" i="1" s="1"/>
  <c r="L29" i="1" l="1"/>
  <c r="L37" i="1"/>
  <c r="L22" i="1"/>
  <c r="L32" i="1"/>
  <c r="L40" i="1"/>
  <c r="L39" i="1"/>
  <c r="L38" i="1"/>
  <c r="L10" i="1" l="1"/>
  <c r="L106" i="1" s="1"/>
  <c r="G23" i="3" s="1"/>
  <c r="G16" i="3" s="1"/>
</calcChain>
</file>

<file path=xl/sharedStrings.xml><?xml version="1.0" encoding="utf-8"?>
<sst xmlns="http://schemas.openxmlformats.org/spreadsheetml/2006/main" count="234" uniqueCount="117">
  <si>
    <t>MONTÁŽ  VČETNĚ DODÁVKY MATERIÁLU A PŘÍSLUŠENSTVÍ.</t>
  </si>
  <si>
    <t>MONTÁŽE</t>
  </si>
  <si>
    <t>MATERIÁL</t>
  </si>
  <si>
    <t>CELKEM</t>
  </si>
  <si>
    <t>TRUBKY  OHEBNÉ  A  PEVNÉ</t>
  </si>
  <si>
    <t>HODINOVÁ   ZÚČTOVACÍ   SAZBA</t>
  </si>
  <si>
    <t>PROJEKTOVÁ DOKUMENTACE SKUTEČNÉHO PROVEDENÍ</t>
  </si>
  <si>
    <t>KABELY CELOPLASTOVÉ  A   POHYBLIVÉ ŠŇŮRY</t>
  </si>
  <si>
    <t>UZEMNĚNÍ</t>
  </si>
  <si>
    <t>Akce :</t>
  </si>
  <si>
    <t>bez DPH</t>
  </si>
  <si>
    <t>CELKEM :</t>
  </si>
  <si>
    <t>M</t>
  </si>
  <si>
    <t>KS</t>
  </si>
  <si>
    <t>OSTATNÍ KONSTRUKCE A PRÁCE</t>
  </si>
  <si>
    <t>KPL</t>
  </si>
  <si>
    <t xml:space="preserve">CELKEM </t>
  </si>
  <si>
    <t>UKOČENÍ  ŽIL JEDNOTLIVÝCH KABELŮ A ŠŇŮR</t>
  </si>
  <si>
    <t>PRÁCE NA ZABEZPECENI PRACOVISTE POŽADOVANÉ SPRÁVCEM VO</t>
  </si>
  <si>
    <t>PŘEDÁNÍ PRACOVIŠTĚ PO MONTÁŽI SPRÁVCI VO</t>
  </si>
  <si>
    <t>MONTÁŽNÍ PLOŠINA</t>
  </si>
  <si>
    <t>PRACE S AUTOJERABEM AV 8</t>
  </si>
  <si>
    <t>KS/M/KPL</t>
  </si>
  <si>
    <t>HROMOSVODOVÁ SVORKA PÁSKA-DRÁT SR3a</t>
  </si>
  <si>
    <t>ZEMNÍCÍ PÁSKA FeZn 30x4 (0,95 kg/m)</t>
  </si>
  <si>
    <t>HROMOSVODOVÁ SVORKA PRO ZEMNÍCÍ PÁSKU SR2B</t>
  </si>
  <si>
    <t>PŘEPRAVA STOŽÁRŮ</t>
  </si>
  <si>
    <t>GEODETICKÉ ZAMĚŘENÍ NOVĚ INSTALOVANÝCH ČÁSTÍ</t>
  </si>
  <si>
    <t xml:space="preserve">                                                                                              </t>
  </si>
  <si>
    <t>UKONČENÍ  KABELU DO 3X4</t>
  </si>
  <si>
    <t>UKONČENÍ VODIČŮ VČETNĚ ZAPOJENÍ A KONCOVKY DO 2,5MM2</t>
  </si>
  <si>
    <t>UZEMŇOVACÍ VODIČ  FEZN  ф10mm</t>
  </si>
  <si>
    <t>PRIPL.NA ZATAHOVANI KABELU DO CHRÁNIČKY</t>
  </si>
  <si>
    <t>OSVĚTLENÍ VČETNĚ ZDROJŮ A POPLATKŮ ZA RECYKLACI</t>
  </si>
  <si>
    <t>ČÍSLOVÁNÍ STOŽÁRŮ</t>
  </si>
  <si>
    <t>STOŽÁROVÁ VÝZBROJ</t>
  </si>
  <si>
    <t>%</t>
  </si>
  <si>
    <t>KABEL  CYKY  3  X 1,5 MM2    PEVNĚ</t>
  </si>
  <si>
    <t>STOŽÁROVÁ VÝZBROJ S ODBOČENÍM</t>
  </si>
  <si>
    <t>POPLASTOVÁNÍ   SPODNÍ ČÁSTI  STOŽÁRU - PO DVÍŘKA- ŠEDÁ BARVA;OBOUSTRANNĚ VČ.MATERIÁLU, OBJEDNAT U VÝROBCE STOŽÁRŮ</t>
  </si>
  <si>
    <t xml:space="preserve">ZEMNÍ PRÁCE </t>
  </si>
  <si>
    <t>FOLIE VYSTRAZNA Z PVC,SIRKA 33CM</t>
  </si>
  <si>
    <t>KM</t>
  </si>
  <si>
    <t xml:space="preserve">ZÁKLADOVÉ KONSTRUKCE - PRO STOŽÁR VČ. POUZDRA   </t>
  </si>
  <si>
    <t xml:space="preserve">VYTYČENÍ TRASY VEDENÍ KABELOVÉHO PODZEMNÍHO V ZASTAVĚNÉM PROSTORU   </t>
  </si>
  <si>
    <t>H</t>
  </si>
  <si>
    <t xml:space="preserve">POMOCNÉ PŘÍPRAVNÉ PRÁCE </t>
  </si>
  <si>
    <t xml:space="preserve">REVIZE ELEKTRO VÝCHOZÍ </t>
  </si>
  <si>
    <t>UVEDENÍ DO PROVOZU</t>
  </si>
  <si>
    <t>HROMOSVODOVÁ SVORKA PŘIPOJOVACÍ  SP</t>
  </si>
  <si>
    <t>TRUBKA DVOUPLÁŠŤOVÁ ČERVENÁ 63</t>
  </si>
  <si>
    <t>TUHÁ HRDLOVANÁ TRUBKA S VYSOKOU MECHANICKOU ODOLNOSTÍ   PRŮMĚR 25 MM     8025_FA VČETNĚ UCHYCENÍ</t>
  </si>
  <si>
    <t>V Hustopečích 11/2021</t>
  </si>
  <si>
    <t xml:space="preserve">ANTIKOROZNÍ PÁSKA DEHN KSB 50x10 </t>
  </si>
  <si>
    <t>ÚPRAVA STÁVAJÍCÍHO PODPĚRNÉHO BODU VO</t>
  </si>
  <si>
    <t>PODRUŽNÝ MATERIÁL (Z POL. MATERIÁL)</t>
  </si>
  <si>
    <t>PPV  (Z POL. MONTÁŽE)</t>
  </si>
  <si>
    <t xml:space="preserve">HLOUBENÍ NEZAPAŽENÝCH JAM PRO STOŽÁRY JEDNODUCHÉ DÉLKY DO 8 M NA ROVINĚ RUČNĚ V HORNINĚ TŘ 3   </t>
  </si>
  <si>
    <t xml:space="preserve">LOŽE KABELŮ Z PÍSKU NEBO ŠTĚRKOPÍSKU TL 5 CM NAD KABEL, BEZ ZAKRYTÍ, ŠÍŘKY LOŽE DO 65 CM   </t>
  </si>
  <si>
    <t>KUS</t>
  </si>
  <si>
    <t>STOŽÁR BEZPATICOVÝ TŘÍSTUPŇOVÝ SADOVÝ 6M Ž.Z.</t>
  </si>
  <si>
    <t>KABEL  CYKY  4  X 10 MM2    PEVNĚ (OSVĚTLENÍ)</t>
  </si>
  <si>
    <t xml:space="preserve">HLOUBENÍ JAM DO 15 M3 ZAPAŽENÝCH V HORNINĚ TŘÍDY TĚŽITELNOSTI I, SKUPINY 3 PŘI PŘEKOPECH INŽENÝRSKÝCH SÍTÍ STROJNĚ   </t>
  </si>
  <si>
    <t>M3</t>
  </si>
  <si>
    <t xml:space="preserve">NEŘÍZENÝ ZEMNÍ PROTLAK STROJNĚ VNĚJŠÍHO PRŮMĚRU DO 90 MM V HORNINĚ TŘÍDY TĚŽITELNOSTI I A II, SKUPINY 3 A 4   </t>
  </si>
  <si>
    <t xml:space="preserve">ZŘÍZENÍ PŘÍLOŽNÉHO PAŽENÍ A ROZEPŘENÍ STĚN RÝH DO 20 M2 HL DO 2 M PŘI PŘEKOPECH INŽENÝRSKÝCH SÍTÍ   </t>
  </si>
  <si>
    <t>M2</t>
  </si>
  <si>
    <t xml:space="preserve">ODSTRANĚNÍ PŘÍLOŽNÉHO PAŽENÍ A ROZEPŘENÍ STĚN RÝH DO 20 M2 HL DO 2 M PŘI PŘEKOPECH INŽENÝRSKÝCH SÍTÍ   </t>
  </si>
  <si>
    <t xml:space="preserve">VODOROVNÉ PŘEMÍSTĚNÍ DO 10000 M VÝKOPKU/SYPANINY Z HORNINY TŘÍDY TĚŽITELNOSTI I, SKUPINY 1 AŽ 3   </t>
  </si>
  <si>
    <t xml:space="preserve">PŘÍPLATEK K VODOROVNÉMU PŘEMÍSTĚNÍ VÝKOPKU/SYPANINY Z HORNINY TŘÍDY TĚŽITELNOSTI I, SKUPINY 1 AŽ 3 ZKD 1000 M PŘES 10000 M   </t>
  </si>
  <si>
    <t xml:space="preserve">NAKLÁDÁNÍ VÝKOPKU Z HORNIN TŘÍDY TĚŽITELNOSTI I, SKUPINY 1 AŽ 3 DO 100 M3   </t>
  </si>
  <si>
    <t xml:space="preserve">POPLATEK ZA ULOŽENÍ NA SKLÁDCE (SKLÁDKOVNÉ) ZEMINY A KAMENÍ KÓD ODPADU 17 05 04   </t>
  </si>
  <si>
    <t>T</t>
  </si>
  <si>
    <t xml:space="preserve">ZÁSYP JAM, ŠACHET A RÝH DO 30 M3 SYPANINOU SE ZHUTNĚNÍM PŘI PŘEKOPECH INŽENÝRSKÝCH SÍTÍ RUČNĚ   </t>
  </si>
  <si>
    <t xml:space="preserve">ZALOŽENÍ TRÁVNÍKU VÝSEVEM V ROVINĚ VČ. DODÁNÍ TRAVNÍHO SEMENE   </t>
  </si>
  <si>
    <t>STOŽÁR KUŽELOVÝ 4M Ž.Z., D=76MM, ČERNÝ</t>
  </si>
  <si>
    <t>PŘÍPRAVA PRO ENERGETICKÝ SLOUPEK (viz. příprava SITEL) - VYHLOUBENÍ JÁMY, ZHUTNĚNÍ ŠTĚRKU POD KOMOROU, VYTVOŘRNÍ ZÁKLADOVÉ DESKY, VYMĚŘENÍ DNA, USAZENÍ KOMORY, OBETONOVÁNÍ SPODNÍ ČÁSTI KOMORY A JEJÍ ZAFIXOVÁNÍ A SPOJENÍ SE ZÁKLADOVOU DESKOU, POSTUPNÉ OBSYPÁNÍ KOMORY, OBETONOVÁNÍ HORNÍ ČÁSTI KOMORY A DALŠÍ</t>
  </si>
  <si>
    <t>NOŽOVÉ POJISTKY - DOPLNĚNÍ DO STÁVAJÍCÍ SKŘÍNĚ NN</t>
  </si>
  <si>
    <t>UKONČENÍ VODIČŮ VČETNĚ ZAPOJENÍ A KONCOVKY DO     16MM2</t>
  </si>
  <si>
    <t>UKONČENÍ  KABELU DO 5X16</t>
  </si>
  <si>
    <t>KABEL  CYKY  5  X 16MM2    PEVNĚ  (SLOUPKY)</t>
  </si>
  <si>
    <t>VYTÝČENÍ TRATÍ SPRÁVCEM SÍTÍ - zajišťuje stavba</t>
  </si>
  <si>
    <t xml:space="preserve">HLOUBENÍ KABELOVÝCH ZAPAŽENÝCH I NEZAPAŽENÝCH RÝH RUČNĚ Š 50 CM, HL 50 CM, V HORNINĚ TŘ 3   </t>
  </si>
  <si>
    <t xml:space="preserve">ZÁSYP RÝH RUČNĚ ŠÍŘKY 50 CM, HLOUBKY 50 CM, Z HORNINY TŘÍDY 3   </t>
  </si>
  <si>
    <t>DĚLENÁ CHRÁNIČKA - VNĚJŠÍ PRŮMĚR 110 MM - PRO STÁVAJÍCÍ CETIN</t>
  </si>
  <si>
    <t>výložník rovný UD 1/60 - 1000mm</t>
  </si>
  <si>
    <t>výložník ATIP pro svítidlo VO23-B</t>
  </si>
  <si>
    <t>MULTIFUNKČNÍ ENERGETICKÝ SLOUPEK mini,1x ZÁSUVKA 16A/5p/400V,  1x ZÁSUVKA 230V, ROZMĚRY ŠxVxH = 390x583x579mm, VČETNĚ VÝPLNĚ VÍKA</t>
  </si>
  <si>
    <t>položka</t>
  </si>
  <si>
    <t>množsví</t>
  </si>
  <si>
    <t>měrná jednotka</t>
  </si>
  <si>
    <t>montáže jednotka</t>
  </si>
  <si>
    <t>montáže celkem</t>
  </si>
  <si>
    <t>materiál jednotka</t>
  </si>
  <si>
    <t>materiál celkem</t>
  </si>
  <si>
    <t>materiál a montáž celkem</t>
  </si>
  <si>
    <t>CENÍK</t>
  </si>
  <si>
    <t>Předložený  soupis stavebních prací, dodávek a služeb s výkazem výměr je proveden dle Vyhlášky 230 /2012 Sb.</t>
  </si>
  <si>
    <t>Výkaz práce a materiálu vysčítán a odměřen z předložených výkresů projektové dokumentace</t>
  </si>
  <si>
    <t>individual</t>
  </si>
  <si>
    <t xml:space="preserve">Podivín - Masarykovo náměstí, I.etapa </t>
  </si>
  <si>
    <t xml:space="preserve">Část : 
</t>
  </si>
  <si>
    <t xml:space="preserve">Investor : </t>
  </si>
  <si>
    <t>Město Podivín, Masarykovo nám. 180/20, 691 45 Podivín, IČO: 00283495</t>
  </si>
  <si>
    <t>ROZVODNICE</t>
  </si>
  <si>
    <t>SKŘÍŇ  ER112 / N K P 7 P VČETNĚ VYBAVENÍ</t>
  </si>
  <si>
    <t>ks</t>
  </si>
  <si>
    <t>VÝKOP PRO PILÍŘ ROZVODNICE RE VČETNĚ ZÁKLADU</t>
  </si>
  <si>
    <t>Výkaz výměr prací a materiálu</t>
  </si>
  <si>
    <t>SO 401  Veřejné osvětlení</t>
  </si>
  <si>
    <t>VOx-B  svítidlo s asym. optikou, 46W, Tc=4000K, 400mA - přesné technické specifikace dle D.2 - 4     Technické listy svítidel</t>
  </si>
  <si>
    <t>VOx-A  Svítidlo parkové, 23W, Tc=2700K, 250mA, IRC70 - přesné technické specifikace dle D.2 - 4     Technické listy svítidel</t>
  </si>
  <si>
    <t>D.2 - 6</t>
  </si>
  <si>
    <t>vyplnit</t>
  </si>
  <si>
    <t>nevyplňovat - počítá automaticky</t>
  </si>
  <si>
    <t>SO 401  Veřejné osvětlení - zemní práce</t>
  </si>
  <si>
    <t>SO 401  Veřejné osvětlení - bez zemních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</si>
</sst>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#,##0.00\ &quot;Kč&quot;"/>
    <numFmt numFmtId="165" formatCode="0.0"/>
    <numFmt numFmtId="166" formatCode="#,##0.0\ &quot;Kč&quot;"/>
    <numFmt numFmtId="167" formatCode="#,##0\ &quot;Kč&quot;"/>
    <numFmt numFmtId="168" formatCode="#,##0.0\ _K_č"/>
  </numFmts>
  <fonts count="5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indexed="8"/>
      <name val="Arial CE"/>
      <family val="2"/>
      <charset val="238"/>
    </font>
    <font>
      <b/>
      <sz val="8"/>
      <color indexed="8"/>
      <name val="Arial CE"/>
      <family val="2"/>
      <charset val="238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charset val="1"/>
    </font>
    <font>
      <sz val="10"/>
      <color theme="1"/>
      <name val="Calibri"/>
      <family val="2"/>
      <charset val="238"/>
      <scheme val="minor"/>
    </font>
    <font>
      <b/>
      <sz val="10"/>
      <color theme="3" tint="0.3999755851924192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b/>
      <sz val="10"/>
      <color theme="3" tint="0.39997558519241921"/>
      <name val="Calibri"/>
      <family val="2"/>
      <charset val="238"/>
    </font>
    <font>
      <b/>
      <sz val="10"/>
      <color rgb="FFFF0000"/>
      <name val="Calibri"/>
      <family val="2"/>
      <charset val="238"/>
    </font>
    <font>
      <sz val="10"/>
      <name val="Calibri"/>
      <family val="2"/>
      <charset val="238"/>
    </font>
    <font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color indexed="40"/>
      <name val="Calibri"/>
      <family val="2"/>
      <charset val="238"/>
    </font>
    <font>
      <sz val="10"/>
      <color rgb="FFFF0000"/>
      <name val="Calibri"/>
      <family val="2"/>
      <charset val="238"/>
    </font>
    <font>
      <sz val="10"/>
      <color theme="1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sz val="15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</font>
    <font>
      <sz val="10"/>
      <color theme="0" tint="-0.499984740745262"/>
      <name val="Calibri"/>
      <family val="2"/>
      <charset val="238"/>
      <scheme val="minor"/>
    </font>
    <font>
      <sz val="10"/>
      <color rgb="FF7030A0"/>
      <name val="Calibri"/>
      <family val="2"/>
      <charset val="238"/>
      <scheme val="minor"/>
    </font>
    <font>
      <b/>
      <sz val="35"/>
      <name val="Calibri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3">
    <xf numFmtId="0" fontId="0" fillId="0" borderId="0"/>
    <xf numFmtId="0" fontId="2" fillId="0" borderId="0"/>
    <xf numFmtId="0" fontId="3" fillId="0" borderId="2">
      <alignment horizontal="justify" vertical="center" wrapText="1"/>
      <protection locked="0"/>
    </xf>
    <xf numFmtId="0" fontId="3" fillId="0" borderId="2">
      <alignment horizontal="justify" vertical="center" wrapText="1"/>
      <protection locked="0"/>
    </xf>
    <xf numFmtId="0" fontId="4" fillId="0" borderId="2">
      <alignment horizontal="justify" vertical="center" wrapText="1"/>
      <protection locked="0"/>
    </xf>
    <xf numFmtId="0" fontId="6" fillId="0" borderId="0"/>
    <xf numFmtId="0" fontId="6" fillId="0" borderId="0"/>
    <xf numFmtId="0" fontId="7" fillId="0" borderId="0"/>
    <xf numFmtId="0" fontId="10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7" applyNumberFormat="0" applyAlignment="0" applyProtection="0"/>
    <xf numFmtId="0" fontId="18" fillId="6" borderId="8" applyNumberFormat="0" applyAlignment="0" applyProtection="0"/>
    <xf numFmtId="0" fontId="19" fillId="6" borderId="7" applyNumberFormat="0" applyAlignment="0" applyProtection="0"/>
    <xf numFmtId="0" fontId="20" fillId="0" borderId="9" applyNumberFormat="0" applyFill="0" applyAlignment="0" applyProtection="0"/>
    <xf numFmtId="0" fontId="21" fillId="7" borderId="10" applyNumberFormat="0" applyAlignment="0" applyProtection="0"/>
    <xf numFmtId="0" fontId="9" fillId="0" borderId="0" applyNumberFormat="0" applyFill="0" applyBorder="0" applyAlignment="0" applyProtection="0"/>
    <xf numFmtId="0" fontId="8" fillId="8" borderId="11" applyNumberFormat="0" applyFont="0" applyAlignment="0" applyProtection="0"/>
    <xf numFmtId="0" fontId="22" fillId="0" borderId="0" applyNumberFormat="0" applyFill="0" applyBorder="0" applyAlignment="0" applyProtection="0"/>
    <xf numFmtId="0" fontId="1" fillId="0" borderId="12" applyNumberFormat="0" applyFill="0" applyAlignment="0" applyProtection="0"/>
    <xf numFmtId="0" fontId="23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23" fillId="32" borderId="0" applyNumberFormat="0" applyBorder="0" applyAlignment="0" applyProtection="0"/>
    <xf numFmtId="49" fontId="24" fillId="0" borderId="1" applyNumberFormat="0">
      <alignment vertical="center" wrapText="1"/>
    </xf>
    <xf numFmtId="0" fontId="25" fillId="0" borderId="1">
      <alignment horizontal="center" vertical="center"/>
    </xf>
    <xf numFmtId="3" fontId="26" fillId="0" borderId="1" applyFill="0">
      <alignment horizontal="right" vertical="center"/>
    </xf>
    <xf numFmtId="0" fontId="25" fillId="0" borderId="2">
      <alignment horizontal="left" vertical="center" wrapText="1" indent="1"/>
    </xf>
    <xf numFmtId="0" fontId="26" fillId="0" borderId="1">
      <alignment horizontal="left" vertical="center" wrapText="1"/>
    </xf>
    <xf numFmtId="44" fontId="6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7" fillId="0" borderId="0" applyAlignment="0">
      <alignment vertical="top"/>
      <protection locked="0"/>
    </xf>
  </cellStyleXfs>
  <cellXfs count="118">
    <xf numFmtId="0" fontId="0" fillId="0" borderId="0" xfId="0"/>
    <xf numFmtId="165" fontId="5" fillId="0" borderId="0" xfId="0" applyNumberFormat="1" applyFont="1" applyAlignment="1">
      <alignment horizontal="left" vertical="top"/>
    </xf>
    <xf numFmtId="167" fontId="29" fillId="0" borderId="0" xfId="0" applyNumberFormat="1" applyFont="1" applyAlignment="1">
      <alignment horizontal="left" vertical="top"/>
    </xf>
    <xf numFmtId="0" fontId="30" fillId="0" borderId="0" xfId="0" applyFont="1" applyAlignment="1">
      <alignment horizontal="left" vertical="top"/>
    </xf>
    <xf numFmtId="0" fontId="28" fillId="0" borderId="0" xfId="0" applyFont="1" applyAlignment="1">
      <alignment horizontal="left" vertical="top"/>
    </xf>
    <xf numFmtId="167" fontId="28" fillId="0" borderId="0" xfId="0" applyNumberFormat="1" applyFont="1" applyAlignment="1">
      <alignment horizontal="left" vertical="top"/>
    </xf>
    <xf numFmtId="0" fontId="31" fillId="0" borderId="0" xfId="0" applyFont="1" applyAlignment="1">
      <alignment horizontal="left" vertical="top"/>
    </xf>
    <xf numFmtId="0" fontId="32" fillId="0" borderId="0" xfId="0" applyFont="1" applyAlignment="1">
      <alignment horizontal="left" vertical="top"/>
    </xf>
    <xf numFmtId="165" fontId="32" fillId="0" borderId="0" xfId="0" applyNumberFormat="1" applyFont="1" applyAlignment="1">
      <alignment horizontal="left" vertical="top"/>
    </xf>
    <xf numFmtId="167" fontId="33" fillId="0" borderId="0" xfId="0" applyNumberFormat="1" applyFont="1" applyAlignment="1">
      <alignment horizontal="left" vertical="top"/>
    </xf>
    <xf numFmtId="0" fontId="34" fillId="0" borderId="0" xfId="0" applyFont="1" applyAlignment="1">
      <alignment horizontal="left" vertical="top"/>
    </xf>
    <xf numFmtId="167" fontId="32" fillId="0" borderId="0" xfId="0" applyNumberFormat="1" applyFont="1" applyAlignment="1">
      <alignment horizontal="left" vertical="top"/>
    </xf>
    <xf numFmtId="165" fontId="28" fillId="0" borderId="0" xfId="0" applyNumberFormat="1" applyFont="1" applyAlignment="1">
      <alignment horizontal="left" vertical="top"/>
    </xf>
    <xf numFmtId="165" fontId="35" fillId="0" borderId="0" xfId="0" applyNumberFormat="1" applyFont="1" applyAlignment="1">
      <alignment horizontal="left" vertical="top"/>
    </xf>
    <xf numFmtId="0" fontId="31" fillId="0" borderId="1" xfId="0" applyFont="1" applyBorder="1" applyAlignment="1">
      <alignment horizontal="left" vertical="top"/>
    </xf>
    <xf numFmtId="0" fontId="28" fillId="0" borderId="0" xfId="0" applyFont="1" applyAlignment="1">
      <alignment horizontal="left" vertical="top" wrapText="1"/>
    </xf>
    <xf numFmtId="0" fontId="32" fillId="0" borderId="1" xfId="0" applyFont="1" applyBorder="1" applyAlignment="1">
      <alignment horizontal="left" vertical="top"/>
    </xf>
    <xf numFmtId="0" fontId="36" fillId="0" borderId="0" xfId="1" applyFont="1" applyAlignment="1">
      <alignment horizontal="left" vertical="top" wrapText="1"/>
    </xf>
    <xf numFmtId="0" fontId="36" fillId="0" borderId="0" xfId="0" applyFont="1" applyAlignment="1">
      <alignment horizontal="left" vertical="top" wrapText="1"/>
    </xf>
    <xf numFmtId="0" fontId="36" fillId="0" borderId="0" xfId="0" applyFont="1" applyAlignment="1">
      <alignment horizontal="left" vertical="top"/>
    </xf>
    <xf numFmtId="0" fontId="37" fillId="0" borderId="0" xfId="0" applyFont="1" applyAlignment="1">
      <alignment vertical="center" wrapText="1"/>
    </xf>
    <xf numFmtId="0" fontId="37" fillId="0" borderId="0" xfId="0" applyFont="1" applyAlignment="1">
      <alignment vertical="center"/>
    </xf>
    <xf numFmtId="0" fontId="37" fillId="0" borderId="0" xfId="0" applyFont="1" applyAlignment="1">
      <alignment horizontal="left" vertical="top"/>
    </xf>
    <xf numFmtId="0" fontId="37" fillId="0" borderId="0" xfId="0" applyFont="1" applyAlignment="1">
      <alignment horizontal="left" vertical="top" wrapText="1"/>
    </xf>
    <xf numFmtId="0" fontId="38" fillId="0" borderId="0" xfId="0" applyFont="1" applyAlignment="1">
      <alignment horizontal="left" vertical="top"/>
    </xf>
    <xf numFmtId="0" fontId="38" fillId="0" borderId="0" xfId="0" applyFont="1" applyAlignment="1">
      <alignment horizontal="left" vertical="top" wrapText="1"/>
    </xf>
    <xf numFmtId="0" fontId="39" fillId="0" borderId="0" xfId="0" applyFont="1" applyAlignment="1">
      <alignment horizontal="left" vertical="top"/>
    </xf>
    <xf numFmtId="0" fontId="35" fillId="0" borderId="0" xfId="0" applyFont="1" applyAlignment="1">
      <alignment horizontal="left" vertical="top"/>
    </xf>
    <xf numFmtId="2" fontId="35" fillId="0" borderId="0" xfId="0" applyNumberFormat="1" applyFont="1" applyAlignment="1">
      <alignment horizontal="left" vertical="top"/>
    </xf>
    <xf numFmtId="0" fontId="40" fillId="0" borderId="0" xfId="0" applyFont="1" applyAlignment="1">
      <alignment horizontal="left" vertical="top"/>
    </xf>
    <xf numFmtId="165" fontId="36" fillId="0" borderId="0" xfId="0" applyNumberFormat="1" applyFont="1" applyAlignment="1">
      <alignment horizontal="left" vertical="top"/>
    </xf>
    <xf numFmtId="0" fontId="41" fillId="0" borderId="0" xfId="0" applyFont="1" applyAlignment="1">
      <alignment horizontal="left" vertical="top"/>
    </xf>
    <xf numFmtId="0" fontId="28" fillId="0" borderId="13" xfId="0" applyFont="1" applyBorder="1" applyAlignment="1" applyProtection="1">
      <alignment horizontal="left" vertical="top"/>
      <protection locked="0"/>
    </xf>
    <xf numFmtId="0" fontId="28" fillId="0" borderId="0" xfId="0" applyFont="1" applyAlignment="1" applyProtection="1">
      <alignment horizontal="left" vertical="top"/>
      <protection locked="0"/>
    </xf>
    <xf numFmtId="165" fontId="30" fillId="0" borderId="0" xfId="0" applyNumberFormat="1" applyFont="1" applyAlignment="1">
      <alignment horizontal="left" vertical="top"/>
    </xf>
    <xf numFmtId="0" fontId="42" fillId="0" borderId="14" xfId="0" applyFont="1" applyBorder="1" applyAlignment="1">
      <alignment horizontal="left" vertical="top"/>
    </xf>
    <xf numFmtId="0" fontId="43" fillId="0" borderId="14" xfId="0" applyFont="1" applyBorder="1" applyAlignment="1">
      <alignment horizontal="left" vertical="top"/>
    </xf>
    <xf numFmtId="0" fontId="28" fillId="0" borderId="14" xfId="0" applyFont="1" applyBorder="1" applyAlignment="1">
      <alignment horizontal="left" vertical="top"/>
    </xf>
    <xf numFmtId="165" fontId="43" fillId="0" borderId="14" xfId="0" applyNumberFormat="1" applyFont="1" applyBorder="1" applyAlignment="1">
      <alignment horizontal="left" vertical="top"/>
    </xf>
    <xf numFmtId="165" fontId="35" fillId="0" borderId="14" xfId="0" applyNumberFormat="1" applyFont="1" applyBorder="1" applyAlignment="1">
      <alignment horizontal="left" vertical="top"/>
    </xf>
    <xf numFmtId="165" fontId="28" fillId="0" borderId="14" xfId="0" applyNumberFormat="1" applyFont="1" applyBorder="1" applyAlignment="1">
      <alignment horizontal="left"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165" fontId="0" fillId="0" borderId="0" xfId="0" applyNumberFormat="1"/>
    <xf numFmtId="1" fontId="5" fillId="0" borderId="0" xfId="0" applyNumberFormat="1" applyFont="1" applyAlignment="1">
      <alignment horizontal="left"/>
    </xf>
    <xf numFmtId="168" fontId="5" fillId="0" borderId="0" xfId="0" applyNumberFormat="1" applyFont="1" applyAlignment="1">
      <alignment horizontal="left"/>
    </xf>
    <xf numFmtId="0" fontId="45" fillId="0" borderId="0" xfId="0" applyFont="1" applyAlignment="1">
      <alignment horizontal="left" vertical="top"/>
    </xf>
    <xf numFmtId="0" fontId="44" fillId="0" borderId="0" xfId="0" applyFont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1" fillId="0" borderId="15" xfId="0" applyFont="1" applyBorder="1" applyAlignment="1">
      <alignment vertical="top"/>
    </xf>
    <xf numFmtId="165" fontId="5" fillId="0" borderId="15" xfId="0" applyNumberFormat="1" applyFont="1" applyBorder="1" applyAlignment="1">
      <alignment horizontal="left" vertical="top"/>
    </xf>
    <xf numFmtId="165" fontId="0" fillId="0" borderId="15" xfId="0" applyNumberFormat="1" applyBorder="1"/>
    <xf numFmtId="1" fontId="5" fillId="0" borderId="15" xfId="0" applyNumberFormat="1" applyFont="1" applyBorder="1" applyAlignment="1">
      <alignment horizontal="left"/>
    </xf>
    <xf numFmtId="168" fontId="5" fillId="0" borderId="15" xfId="0" applyNumberFormat="1" applyFont="1" applyBorder="1" applyAlignment="1">
      <alignment horizontal="left"/>
    </xf>
    <xf numFmtId="167" fontId="29" fillId="0" borderId="15" xfId="0" applyNumberFormat="1" applyFont="1" applyBorder="1" applyAlignment="1">
      <alignment horizontal="left" vertical="top"/>
    </xf>
    <xf numFmtId="0" fontId="5" fillId="0" borderId="0" xfId="5" applyFont="1"/>
    <xf numFmtId="0" fontId="47" fillId="0" borderId="0" xfId="5" applyFont="1" applyAlignment="1">
      <alignment horizontal="left" vertical="center" wrapText="1"/>
    </xf>
    <xf numFmtId="0" fontId="47" fillId="0" borderId="0" xfId="5" applyFont="1" applyAlignment="1">
      <alignment horizontal="left" vertical="center"/>
    </xf>
    <xf numFmtId="0" fontId="48" fillId="0" borderId="0" xfId="7" applyFont="1" applyAlignment="1" applyProtection="1">
      <alignment vertical="center"/>
      <protection locked="0"/>
    </xf>
    <xf numFmtId="164" fontId="5" fillId="0" borderId="0" xfId="5" applyNumberFormat="1" applyFont="1" applyAlignment="1">
      <alignment horizontal="right"/>
    </xf>
    <xf numFmtId="0" fontId="5" fillId="0" borderId="0" xfId="5" applyFont="1" applyAlignment="1">
      <alignment horizontal="center"/>
    </xf>
    <xf numFmtId="167" fontId="5" fillId="0" borderId="0" xfId="5" applyNumberFormat="1" applyFont="1" applyAlignment="1">
      <alignment horizontal="right"/>
    </xf>
    <xf numFmtId="0" fontId="49" fillId="0" borderId="0" xfId="7" applyFont="1" applyAlignment="1" applyProtection="1">
      <alignment vertical="center"/>
      <protection locked="0"/>
    </xf>
    <xf numFmtId="0" fontId="47" fillId="0" borderId="0" xfId="5" applyFont="1"/>
    <xf numFmtId="0" fontId="5" fillId="0" borderId="0" xfId="6" applyFont="1"/>
    <xf numFmtId="0" fontId="5" fillId="0" borderId="0" xfId="6" applyFont="1" applyAlignment="1">
      <alignment horizontal="left"/>
    </xf>
    <xf numFmtId="0" fontId="5" fillId="0" borderId="0" xfId="5" applyFont="1" applyAlignment="1">
      <alignment horizontal="left" vertical="center"/>
    </xf>
    <xf numFmtId="0" fontId="47" fillId="0" borderId="0" xfId="5" applyFont="1" applyAlignment="1">
      <alignment vertical="top"/>
    </xf>
    <xf numFmtId="0" fontId="47" fillId="0" borderId="0" xfId="5" applyFont="1" applyAlignment="1">
      <alignment vertical="top" wrapText="1"/>
    </xf>
    <xf numFmtId="0" fontId="5" fillId="0" borderId="3" xfId="5" applyFont="1" applyBorder="1"/>
    <xf numFmtId="0" fontId="47" fillId="0" borderId="3" xfId="5" applyFont="1" applyBorder="1"/>
    <xf numFmtId="167" fontId="5" fillId="0" borderId="3" xfId="5" applyNumberFormat="1" applyFont="1" applyBorder="1"/>
    <xf numFmtId="167" fontId="5" fillId="0" borderId="0" xfId="5" applyNumberFormat="1" applyFont="1"/>
    <xf numFmtId="0" fontId="49" fillId="0" borderId="1" xfId="0" applyFont="1" applyBorder="1"/>
    <xf numFmtId="0" fontId="0" fillId="0" borderId="0" xfId="0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50" fillId="0" borderId="0" xfId="0" applyNumberFormat="1" applyFont="1" applyAlignment="1">
      <alignment horizontal="left" vertical="top"/>
    </xf>
    <xf numFmtId="0" fontId="36" fillId="0" borderId="0" xfId="0" applyFont="1"/>
    <xf numFmtId="0" fontId="28" fillId="0" borderId="0" xfId="0" applyFont="1"/>
    <xf numFmtId="0" fontId="36" fillId="0" borderId="0" xfId="0" applyFont="1" applyAlignment="1">
      <alignment horizontal="left"/>
    </xf>
    <xf numFmtId="165" fontId="35" fillId="0" borderId="0" xfId="0" applyNumberFormat="1" applyFont="1" applyAlignment="1">
      <alignment horizontal="left"/>
    </xf>
    <xf numFmtId="165" fontId="36" fillId="0" borderId="0" xfId="0" applyNumberFormat="1" applyFont="1" applyAlignment="1">
      <alignment horizontal="left"/>
    </xf>
    <xf numFmtId="0" fontId="36" fillId="0" borderId="0" xfId="1" applyFont="1" applyAlignment="1">
      <alignment vertical="top" wrapText="1"/>
    </xf>
    <xf numFmtId="0" fontId="41" fillId="0" borderId="0" xfId="0" applyFont="1"/>
    <xf numFmtId="0" fontId="35" fillId="0" borderId="0" xfId="0" applyFont="1"/>
    <xf numFmtId="165" fontId="28" fillId="0" borderId="0" xfId="0" applyNumberFormat="1" applyFont="1" applyAlignment="1">
      <alignment horizontal="left"/>
    </xf>
    <xf numFmtId="165" fontId="51" fillId="0" borderId="0" xfId="0" applyNumberFormat="1" applyFont="1" applyAlignment="1">
      <alignment horizontal="center" textRotation="90"/>
    </xf>
    <xf numFmtId="165" fontId="28" fillId="0" borderId="0" xfId="0" applyNumberFormat="1" applyFont="1" applyAlignment="1">
      <alignment horizontal="center" textRotation="90"/>
    </xf>
    <xf numFmtId="0" fontId="28" fillId="0" borderId="0" xfId="0" applyFont="1" applyAlignment="1">
      <alignment horizontal="center"/>
    </xf>
    <xf numFmtId="165" fontId="28" fillId="0" borderId="0" xfId="0" applyNumberFormat="1" applyFont="1" applyAlignment="1">
      <alignment horizontal="center"/>
    </xf>
    <xf numFmtId="165" fontId="28" fillId="0" borderId="0" xfId="0" applyNumberFormat="1" applyFont="1" applyAlignment="1">
      <alignment horizontal="center" textRotation="90" wrapText="1"/>
    </xf>
    <xf numFmtId="0" fontId="30" fillId="0" borderId="0" xfId="0" applyFont="1" applyAlignment="1">
      <alignment horizontal="center"/>
    </xf>
    <xf numFmtId="0" fontId="52" fillId="0" borderId="0" xfId="0" applyFont="1" applyAlignment="1">
      <alignment horizontal="center"/>
    </xf>
    <xf numFmtId="165" fontId="28" fillId="33" borderId="0" xfId="0" applyNumberFormat="1" applyFont="1" applyFill="1" applyAlignment="1">
      <alignment horizontal="left" vertical="top"/>
    </xf>
    <xf numFmtId="2" fontId="35" fillId="33" borderId="0" xfId="0" applyNumberFormat="1" applyFont="1" applyFill="1" applyAlignment="1">
      <alignment horizontal="left" vertical="top"/>
    </xf>
    <xf numFmtId="165" fontId="28" fillId="0" borderId="0" xfId="0" applyNumberFormat="1" applyFont="1" applyFill="1" applyAlignment="1">
      <alignment horizontal="left" vertical="top"/>
    </xf>
    <xf numFmtId="0" fontId="28" fillId="33" borderId="0" xfId="0" applyFont="1" applyFill="1"/>
    <xf numFmtId="0" fontId="28" fillId="34" borderId="0" xfId="0" applyFont="1" applyFill="1"/>
    <xf numFmtId="165" fontId="35" fillId="34" borderId="0" xfId="0" applyNumberFormat="1" applyFont="1" applyFill="1" applyAlignment="1">
      <alignment horizontal="left" vertical="top"/>
    </xf>
    <xf numFmtId="165" fontId="36" fillId="34" borderId="0" xfId="0" applyNumberFormat="1" applyFont="1" applyFill="1" applyAlignment="1">
      <alignment horizontal="left" vertical="top"/>
    </xf>
    <xf numFmtId="165" fontId="36" fillId="33" borderId="0" xfId="0" applyNumberFormat="1" applyFont="1" applyFill="1" applyAlignment="1">
      <alignment horizontal="left" vertical="top"/>
    </xf>
    <xf numFmtId="165" fontId="28" fillId="33" borderId="0" xfId="0" applyNumberFormat="1" applyFont="1" applyFill="1" applyAlignment="1">
      <alignment horizontal="left"/>
    </xf>
    <xf numFmtId="165" fontId="35" fillId="33" borderId="0" xfId="0" applyNumberFormat="1" applyFont="1" applyFill="1" applyAlignment="1">
      <alignment horizontal="left" vertical="top"/>
    </xf>
    <xf numFmtId="165" fontId="36" fillId="33" borderId="0" xfId="0" applyNumberFormat="1" applyFont="1" applyFill="1" applyAlignment="1">
      <alignment horizontal="left"/>
    </xf>
    <xf numFmtId="0" fontId="5" fillId="33" borderId="0" xfId="5" applyFont="1" applyFill="1"/>
    <xf numFmtId="0" fontId="47" fillId="0" borderId="0" xfId="5" applyFont="1" applyAlignment="1">
      <alignment horizontal="left" vertical="center" wrapText="1"/>
    </xf>
    <xf numFmtId="0" fontId="46" fillId="0" borderId="0" xfId="5" applyFont="1" applyAlignment="1">
      <alignment horizontal="left" vertical="center"/>
    </xf>
    <xf numFmtId="0" fontId="47" fillId="0" borderId="0" xfId="5" applyFont="1" applyAlignment="1">
      <alignment horizontal="left" vertical="center"/>
    </xf>
    <xf numFmtId="0" fontId="53" fillId="0" borderId="0" xfId="5" applyFont="1" applyAlignment="1">
      <alignment horizontal="center" vertical="center"/>
    </xf>
    <xf numFmtId="167" fontId="5" fillId="0" borderId="0" xfId="5" applyNumberFormat="1" applyFont="1" applyAlignment="1">
      <alignment horizontal="right"/>
    </xf>
    <xf numFmtId="0" fontId="5" fillId="0" borderId="0" xfId="5" applyFont="1" applyAlignment="1">
      <alignment horizontal="center"/>
    </xf>
    <xf numFmtId="0" fontId="47" fillId="0" borderId="0" xfId="5" applyFont="1" applyAlignment="1">
      <alignment horizontal="left"/>
    </xf>
    <xf numFmtId="0" fontId="47" fillId="0" borderId="0" xfId="5" applyFont="1" applyAlignment="1">
      <alignment horizontal="right"/>
    </xf>
    <xf numFmtId="167" fontId="47" fillId="0" borderId="0" xfId="5" applyNumberFormat="1" applyFont="1" applyAlignment="1">
      <alignment horizontal="right"/>
    </xf>
    <xf numFmtId="0" fontId="47" fillId="0" borderId="0" xfId="5" applyFont="1" applyAlignment="1">
      <alignment horizontal="center"/>
    </xf>
    <xf numFmtId="165" fontId="32" fillId="0" borderId="0" xfId="0" applyNumberFormat="1" applyFont="1" applyAlignment="1">
      <alignment horizontal="left" vertical="top"/>
    </xf>
    <xf numFmtId="0" fontId="0" fillId="0" borderId="0" xfId="0" applyAlignment="1">
      <alignment horizontal="left" vertical="top" wrapText="1"/>
    </xf>
    <xf numFmtId="166" fontId="43" fillId="0" borderId="0" xfId="0" applyNumberFormat="1" applyFont="1" applyAlignment="1">
      <alignment horizontal="left" vertical="top"/>
    </xf>
  </cellXfs>
  <cellStyles count="63">
    <cellStyle name="20 % – Zvýraznění 1" xfId="26" builtinId="30" customBuiltin="1"/>
    <cellStyle name="20 % – Zvýraznění 2" xfId="30" builtinId="34" customBuiltin="1"/>
    <cellStyle name="20 % – Zvýraznění 3" xfId="34" builtinId="38" customBuiltin="1"/>
    <cellStyle name="20 % – Zvýraznění 4" xfId="38" builtinId="42" customBuiltin="1"/>
    <cellStyle name="20 % – Zvýraznění 5" xfId="42" builtinId="46" customBuiltin="1"/>
    <cellStyle name="20 % – Zvýraznění 6" xfId="46" builtinId="50" customBuiltin="1"/>
    <cellStyle name="40 % – Zvýraznění 1" xfId="27" builtinId="31" customBuiltin="1"/>
    <cellStyle name="40 % – Zvýraznění 2" xfId="31" builtinId="35" customBuiltin="1"/>
    <cellStyle name="40 % – Zvýraznění 3" xfId="35" builtinId="39" customBuiltin="1"/>
    <cellStyle name="40 % – Zvýraznění 4" xfId="39" builtinId="43" customBuiltin="1"/>
    <cellStyle name="40 % – Zvýraznění 5" xfId="43" builtinId="47" customBuiltin="1"/>
    <cellStyle name="40 % – Zvýraznění 6" xfId="47" builtinId="51" customBuiltin="1"/>
    <cellStyle name="60 % – Zvýraznění 1" xfId="28" builtinId="32" customBuiltin="1"/>
    <cellStyle name="60 % – Zvýraznění 2" xfId="32" builtinId="36" customBuiltin="1"/>
    <cellStyle name="60 % – Zvýraznění 3" xfId="36" builtinId="40" customBuiltin="1"/>
    <cellStyle name="60 % – Zvýraznění 4" xfId="40" builtinId="44" customBuiltin="1"/>
    <cellStyle name="60 % – Zvýraznění 5" xfId="44" builtinId="48" customBuiltin="1"/>
    <cellStyle name="60 % – Zvýraznění 6" xfId="48" builtinId="52" customBuiltin="1"/>
    <cellStyle name="Celkem" xfId="24" builtinId="25" customBuiltin="1"/>
    <cellStyle name="Kontrolní buňka" xfId="20" builtinId="23" customBuiltin="1"/>
    <cellStyle name="měny 2" xfId="54" xr:uid="{00000000-0005-0000-0000-000015000000}"/>
    <cellStyle name="MřížkaNormální" xfId="49" xr:uid="{00000000-0005-0000-0000-000016000000}"/>
    <cellStyle name="Nadpis 1" xfId="9" builtinId="16" customBuiltin="1"/>
    <cellStyle name="Nadpis 2" xfId="10" builtinId="17" customBuiltin="1"/>
    <cellStyle name="Nadpis 3" xfId="11" builtinId="18" customBuiltin="1"/>
    <cellStyle name="Nadpis 4" xfId="12" builtinId="19" customBuiltin="1"/>
    <cellStyle name="Název" xfId="8" builtinId="15" customBuiltin="1"/>
    <cellStyle name="Neutrální" xfId="15" builtinId="28" customBuiltin="1"/>
    <cellStyle name="normal" xfId="2" xr:uid="{00000000-0005-0000-0000-00001D000000}"/>
    <cellStyle name="Normální" xfId="0" builtinId="0"/>
    <cellStyle name="normální 2" xfId="1" xr:uid="{00000000-0005-0000-0000-00001F000000}"/>
    <cellStyle name="normální 2 2" xfId="58" xr:uid="{00000000-0005-0000-0000-000020000000}"/>
    <cellStyle name="normální 2 3" xfId="56" xr:uid="{00000000-0005-0000-0000-000021000000}"/>
    <cellStyle name="normální 3" xfId="55" xr:uid="{00000000-0005-0000-0000-000022000000}"/>
    <cellStyle name="normální 3 2" xfId="59" xr:uid="{00000000-0005-0000-0000-000023000000}"/>
    <cellStyle name="normální 3 3" xfId="57" xr:uid="{00000000-0005-0000-0000-000024000000}"/>
    <cellStyle name="normální 4" xfId="60" xr:uid="{00000000-0005-0000-0000-000025000000}"/>
    <cellStyle name="normální 4 2" xfId="61" xr:uid="{00000000-0005-0000-0000-000026000000}"/>
    <cellStyle name="Normální 5" xfId="62" xr:uid="{00000000-0005-0000-0000-000027000000}"/>
    <cellStyle name="normální_Rozpočet - 1.etapa" xfId="5" xr:uid="{00000000-0005-0000-0000-000028000000}"/>
    <cellStyle name="normální_Rozpočet TOS Kuřim" xfId="6" xr:uid="{00000000-0005-0000-0000-000029000000}"/>
    <cellStyle name="normální_UPR_UPR_ektro Havárie střechy tělocvičny SOU Břeclav + 6% pro FKB" xfId="7" xr:uid="{00000000-0005-0000-0000-00002A000000}"/>
    <cellStyle name="popis" xfId="3" xr:uid="{00000000-0005-0000-0000-00002B000000}"/>
    <cellStyle name="popis polozky" xfId="4" xr:uid="{00000000-0005-0000-0000-00002C000000}"/>
    <cellStyle name="Poznámka" xfId="22" builtinId="10" customBuiltin="1"/>
    <cellStyle name="Propojená buňka" xfId="19" builtinId="24" customBuiltin="1"/>
    <cellStyle name="R_cert" xfId="50" xr:uid="{00000000-0005-0000-0000-00002F000000}"/>
    <cellStyle name="R_price" xfId="51" xr:uid="{00000000-0005-0000-0000-000030000000}"/>
    <cellStyle name="R_text" xfId="52" xr:uid="{00000000-0005-0000-0000-000031000000}"/>
    <cellStyle name="R_type" xfId="53" xr:uid="{00000000-0005-0000-0000-000032000000}"/>
    <cellStyle name="Správně" xfId="13" builtinId="26" customBuiltin="1"/>
    <cellStyle name="Špatně" xfId="14" builtinId="27" customBuiltin="1"/>
    <cellStyle name="Text upozornění" xfId="21" builtinId="11" customBuiltin="1"/>
    <cellStyle name="Vstup" xfId="16" builtinId="20" customBuiltin="1"/>
    <cellStyle name="Výpočet" xfId="18" builtinId="22" customBuiltin="1"/>
    <cellStyle name="Výstup" xfId="17" builtinId="21" customBuiltin="1"/>
    <cellStyle name="Vysvětlující text" xfId="23" builtinId="53" customBuiltin="1"/>
    <cellStyle name="Zvýraznění 1" xfId="25" builtinId="29" customBuiltin="1"/>
    <cellStyle name="Zvýraznění 2" xfId="29" builtinId="33" customBuiltin="1"/>
    <cellStyle name="Zvýraznění 3" xfId="33" builtinId="37" customBuiltin="1"/>
    <cellStyle name="Zvýraznění 4" xfId="37" builtinId="41" customBuiltin="1"/>
    <cellStyle name="Zvýraznění 5" xfId="41" builtinId="45" customBuiltin="1"/>
    <cellStyle name="Zvýraznění 6" xfId="45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0</xdr:row>
      <xdr:rowOff>76199</xdr:rowOff>
    </xdr:from>
    <xdr:to>
      <xdr:col>14</xdr:col>
      <xdr:colOff>542925</xdr:colOff>
      <xdr:row>1</xdr:row>
      <xdr:rowOff>123825</xdr:rowOff>
    </xdr:to>
    <xdr:pic>
      <xdr:nvPicPr>
        <xdr:cNvPr id="2" name="Picture 1" descr="pasek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61951" y="76199"/>
          <a:ext cx="8439149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19051</xdr:colOff>
      <xdr:row>31</xdr:row>
      <xdr:rowOff>28574</xdr:rowOff>
    </xdr:from>
    <xdr:to>
      <xdr:col>14</xdr:col>
      <xdr:colOff>590550</xdr:colOff>
      <xdr:row>32</xdr:row>
      <xdr:rowOff>76200</xdr:rowOff>
    </xdr:to>
    <xdr:pic>
      <xdr:nvPicPr>
        <xdr:cNvPr id="3" name="Picture 1" descr="pasek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1" y="5095874"/>
          <a:ext cx="8467724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B3:O36"/>
  <sheetViews>
    <sheetView tabSelected="1" zoomScaleNormal="100" workbookViewId="0">
      <selection activeCell="B4" sqref="B4:K5"/>
    </sheetView>
  </sheetViews>
  <sheetFormatPr defaultColWidth="10.42578125" defaultRowHeight="14.25" customHeight="1" x14ac:dyDescent="0.25"/>
  <cols>
    <col min="1" max="1" width="5.42578125" style="55" customWidth="1"/>
    <col min="2" max="11" width="8.7109375" style="55" customWidth="1"/>
    <col min="12" max="256" width="10.42578125" style="55"/>
    <col min="257" max="257" width="5.42578125" style="55" customWidth="1"/>
    <col min="258" max="267" width="8.7109375" style="55" customWidth="1"/>
    <col min="268" max="512" width="10.42578125" style="55"/>
    <col min="513" max="513" width="5.42578125" style="55" customWidth="1"/>
    <col min="514" max="523" width="8.7109375" style="55" customWidth="1"/>
    <col min="524" max="768" width="10.42578125" style="55"/>
    <col min="769" max="769" width="5.42578125" style="55" customWidth="1"/>
    <col min="770" max="779" width="8.7109375" style="55" customWidth="1"/>
    <col min="780" max="1024" width="10.42578125" style="55"/>
    <col min="1025" max="1025" width="5.42578125" style="55" customWidth="1"/>
    <col min="1026" max="1035" width="8.7109375" style="55" customWidth="1"/>
    <col min="1036" max="1280" width="10.42578125" style="55"/>
    <col min="1281" max="1281" width="5.42578125" style="55" customWidth="1"/>
    <col min="1282" max="1291" width="8.7109375" style="55" customWidth="1"/>
    <col min="1292" max="1536" width="10.42578125" style="55"/>
    <col min="1537" max="1537" width="5.42578125" style="55" customWidth="1"/>
    <col min="1538" max="1547" width="8.7109375" style="55" customWidth="1"/>
    <col min="1548" max="1792" width="10.42578125" style="55"/>
    <col min="1793" max="1793" width="5.42578125" style="55" customWidth="1"/>
    <col min="1794" max="1803" width="8.7109375" style="55" customWidth="1"/>
    <col min="1804" max="2048" width="10.42578125" style="55"/>
    <col min="2049" max="2049" width="5.42578125" style="55" customWidth="1"/>
    <col min="2050" max="2059" width="8.7109375" style="55" customWidth="1"/>
    <col min="2060" max="2304" width="10.42578125" style="55"/>
    <col min="2305" max="2305" width="5.42578125" style="55" customWidth="1"/>
    <col min="2306" max="2315" width="8.7109375" style="55" customWidth="1"/>
    <col min="2316" max="2560" width="10.42578125" style="55"/>
    <col min="2561" max="2561" width="5.42578125" style="55" customWidth="1"/>
    <col min="2562" max="2571" width="8.7109375" style="55" customWidth="1"/>
    <col min="2572" max="2816" width="10.42578125" style="55"/>
    <col min="2817" max="2817" width="5.42578125" style="55" customWidth="1"/>
    <col min="2818" max="2827" width="8.7109375" style="55" customWidth="1"/>
    <col min="2828" max="3072" width="10.42578125" style="55"/>
    <col min="3073" max="3073" width="5.42578125" style="55" customWidth="1"/>
    <col min="3074" max="3083" width="8.7109375" style="55" customWidth="1"/>
    <col min="3084" max="3328" width="10.42578125" style="55"/>
    <col min="3329" max="3329" width="5.42578125" style="55" customWidth="1"/>
    <col min="3330" max="3339" width="8.7109375" style="55" customWidth="1"/>
    <col min="3340" max="3584" width="10.42578125" style="55"/>
    <col min="3585" max="3585" width="5.42578125" style="55" customWidth="1"/>
    <col min="3586" max="3595" width="8.7109375" style="55" customWidth="1"/>
    <col min="3596" max="3840" width="10.42578125" style="55"/>
    <col min="3841" max="3841" width="5.42578125" style="55" customWidth="1"/>
    <col min="3842" max="3851" width="8.7109375" style="55" customWidth="1"/>
    <col min="3852" max="4096" width="10.42578125" style="55"/>
    <col min="4097" max="4097" width="5.42578125" style="55" customWidth="1"/>
    <col min="4098" max="4107" width="8.7109375" style="55" customWidth="1"/>
    <col min="4108" max="4352" width="10.42578125" style="55"/>
    <col min="4353" max="4353" width="5.42578125" style="55" customWidth="1"/>
    <col min="4354" max="4363" width="8.7109375" style="55" customWidth="1"/>
    <col min="4364" max="4608" width="10.42578125" style="55"/>
    <col min="4609" max="4609" width="5.42578125" style="55" customWidth="1"/>
    <col min="4610" max="4619" width="8.7109375" style="55" customWidth="1"/>
    <col min="4620" max="4864" width="10.42578125" style="55"/>
    <col min="4865" max="4865" width="5.42578125" style="55" customWidth="1"/>
    <col min="4866" max="4875" width="8.7109375" style="55" customWidth="1"/>
    <col min="4876" max="5120" width="10.42578125" style="55"/>
    <col min="5121" max="5121" width="5.42578125" style="55" customWidth="1"/>
    <col min="5122" max="5131" width="8.7109375" style="55" customWidth="1"/>
    <col min="5132" max="5376" width="10.42578125" style="55"/>
    <col min="5377" max="5377" width="5.42578125" style="55" customWidth="1"/>
    <col min="5378" max="5387" width="8.7109375" style="55" customWidth="1"/>
    <col min="5388" max="5632" width="10.42578125" style="55"/>
    <col min="5633" max="5633" width="5.42578125" style="55" customWidth="1"/>
    <col min="5634" max="5643" width="8.7109375" style="55" customWidth="1"/>
    <col min="5644" max="5888" width="10.42578125" style="55"/>
    <col min="5889" max="5889" width="5.42578125" style="55" customWidth="1"/>
    <col min="5890" max="5899" width="8.7109375" style="55" customWidth="1"/>
    <col min="5900" max="6144" width="10.42578125" style="55"/>
    <col min="6145" max="6145" width="5.42578125" style="55" customWidth="1"/>
    <col min="6146" max="6155" width="8.7109375" style="55" customWidth="1"/>
    <col min="6156" max="6400" width="10.42578125" style="55"/>
    <col min="6401" max="6401" width="5.42578125" style="55" customWidth="1"/>
    <col min="6402" max="6411" width="8.7109375" style="55" customWidth="1"/>
    <col min="6412" max="6656" width="10.42578125" style="55"/>
    <col min="6657" max="6657" width="5.42578125" style="55" customWidth="1"/>
    <col min="6658" max="6667" width="8.7109375" style="55" customWidth="1"/>
    <col min="6668" max="6912" width="10.42578125" style="55"/>
    <col min="6913" max="6913" width="5.42578125" style="55" customWidth="1"/>
    <col min="6914" max="6923" width="8.7109375" style="55" customWidth="1"/>
    <col min="6924" max="7168" width="10.42578125" style="55"/>
    <col min="7169" max="7169" width="5.42578125" style="55" customWidth="1"/>
    <col min="7170" max="7179" width="8.7109375" style="55" customWidth="1"/>
    <col min="7180" max="7424" width="10.42578125" style="55"/>
    <col min="7425" max="7425" width="5.42578125" style="55" customWidth="1"/>
    <col min="7426" max="7435" width="8.7109375" style="55" customWidth="1"/>
    <col min="7436" max="7680" width="10.42578125" style="55"/>
    <col min="7681" max="7681" width="5.42578125" style="55" customWidth="1"/>
    <col min="7682" max="7691" width="8.7109375" style="55" customWidth="1"/>
    <col min="7692" max="7936" width="10.42578125" style="55"/>
    <col min="7937" max="7937" width="5.42578125" style="55" customWidth="1"/>
    <col min="7938" max="7947" width="8.7109375" style="55" customWidth="1"/>
    <col min="7948" max="8192" width="10.42578125" style="55"/>
    <col min="8193" max="8193" width="5.42578125" style="55" customWidth="1"/>
    <col min="8194" max="8203" width="8.7109375" style="55" customWidth="1"/>
    <col min="8204" max="8448" width="10.42578125" style="55"/>
    <col min="8449" max="8449" width="5.42578125" style="55" customWidth="1"/>
    <col min="8450" max="8459" width="8.7109375" style="55" customWidth="1"/>
    <col min="8460" max="8704" width="10.42578125" style="55"/>
    <col min="8705" max="8705" width="5.42578125" style="55" customWidth="1"/>
    <col min="8706" max="8715" width="8.7109375" style="55" customWidth="1"/>
    <col min="8716" max="8960" width="10.42578125" style="55"/>
    <col min="8961" max="8961" width="5.42578125" style="55" customWidth="1"/>
    <col min="8962" max="8971" width="8.7109375" style="55" customWidth="1"/>
    <col min="8972" max="9216" width="10.42578125" style="55"/>
    <col min="9217" max="9217" width="5.42578125" style="55" customWidth="1"/>
    <col min="9218" max="9227" width="8.7109375" style="55" customWidth="1"/>
    <col min="9228" max="9472" width="10.42578125" style="55"/>
    <col min="9473" max="9473" width="5.42578125" style="55" customWidth="1"/>
    <col min="9474" max="9483" width="8.7109375" style="55" customWidth="1"/>
    <col min="9484" max="9728" width="10.42578125" style="55"/>
    <col min="9729" max="9729" width="5.42578125" style="55" customWidth="1"/>
    <col min="9730" max="9739" width="8.7109375" style="55" customWidth="1"/>
    <col min="9740" max="9984" width="10.42578125" style="55"/>
    <col min="9985" max="9985" width="5.42578125" style="55" customWidth="1"/>
    <col min="9986" max="9995" width="8.7109375" style="55" customWidth="1"/>
    <col min="9996" max="10240" width="10.42578125" style="55"/>
    <col min="10241" max="10241" width="5.42578125" style="55" customWidth="1"/>
    <col min="10242" max="10251" width="8.7109375" style="55" customWidth="1"/>
    <col min="10252" max="10496" width="10.42578125" style="55"/>
    <col min="10497" max="10497" width="5.42578125" style="55" customWidth="1"/>
    <col min="10498" max="10507" width="8.7109375" style="55" customWidth="1"/>
    <col min="10508" max="10752" width="10.42578125" style="55"/>
    <col min="10753" max="10753" width="5.42578125" style="55" customWidth="1"/>
    <col min="10754" max="10763" width="8.7109375" style="55" customWidth="1"/>
    <col min="10764" max="11008" width="10.42578125" style="55"/>
    <col min="11009" max="11009" width="5.42578125" style="55" customWidth="1"/>
    <col min="11010" max="11019" width="8.7109375" style="55" customWidth="1"/>
    <col min="11020" max="11264" width="10.42578125" style="55"/>
    <col min="11265" max="11265" width="5.42578125" style="55" customWidth="1"/>
    <col min="11266" max="11275" width="8.7109375" style="55" customWidth="1"/>
    <col min="11276" max="11520" width="10.42578125" style="55"/>
    <col min="11521" max="11521" width="5.42578125" style="55" customWidth="1"/>
    <col min="11522" max="11531" width="8.7109375" style="55" customWidth="1"/>
    <col min="11532" max="11776" width="10.42578125" style="55"/>
    <col min="11777" max="11777" width="5.42578125" style="55" customWidth="1"/>
    <col min="11778" max="11787" width="8.7109375" style="55" customWidth="1"/>
    <col min="11788" max="12032" width="10.42578125" style="55"/>
    <col min="12033" max="12033" width="5.42578125" style="55" customWidth="1"/>
    <col min="12034" max="12043" width="8.7109375" style="55" customWidth="1"/>
    <col min="12044" max="12288" width="10.42578125" style="55"/>
    <col min="12289" max="12289" width="5.42578125" style="55" customWidth="1"/>
    <col min="12290" max="12299" width="8.7109375" style="55" customWidth="1"/>
    <col min="12300" max="12544" width="10.42578125" style="55"/>
    <col min="12545" max="12545" width="5.42578125" style="55" customWidth="1"/>
    <col min="12546" max="12555" width="8.7109375" style="55" customWidth="1"/>
    <col min="12556" max="12800" width="10.42578125" style="55"/>
    <col min="12801" max="12801" width="5.42578125" style="55" customWidth="1"/>
    <col min="12802" max="12811" width="8.7109375" style="55" customWidth="1"/>
    <col min="12812" max="13056" width="10.42578125" style="55"/>
    <col min="13057" max="13057" width="5.42578125" style="55" customWidth="1"/>
    <col min="13058" max="13067" width="8.7109375" style="55" customWidth="1"/>
    <col min="13068" max="13312" width="10.42578125" style="55"/>
    <col min="13313" max="13313" width="5.42578125" style="55" customWidth="1"/>
    <col min="13314" max="13323" width="8.7109375" style="55" customWidth="1"/>
    <col min="13324" max="13568" width="10.42578125" style="55"/>
    <col min="13569" max="13569" width="5.42578125" style="55" customWidth="1"/>
    <col min="13570" max="13579" width="8.7109375" style="55" customWidth="1"/>
    <col min="13580" max="13824" width="10.42578125" style="55"/>
    <col min="13825" max="13825" width="5.42578125" style="55" customWidth="1"/>
    <col min="13826" max="13835" width="8.7109375" style="55" customWidth="1"/>
    <col min="13836" max="14080" width="10.42578125" style="55"/>
    <col min="14081" max="14081" width="5.42578125" style="55" customWidth="1"/>
    <col min="14082" max="14091" width="8.7109375" style="55" customWidth="1"/>
    <col min="14092" max="14336" width="10.42578125" style="55"/>
    <col min="14337" max="14337" width="5.42578125" style="55" customWidth="1"/>
    <col min="14338" max="14347" width="8.7109375" style="55" customWidth="1"/>
    <col min="14348" max="14592" width="10.42578125" style="55"/>
    <col min="14593" max="14593" width="5.42578125" style="55" customWidth="1"/>
    <col min="14594" max="14603" width="8.7109375" style="55" customWidth="1"/>
    <col min="14604" max="14848" width="10.42578125" style="55"/>
    <col min="14849" max="14849" width="5.42578125" style="55" customWidth="1"/>
    <col min="14850" max="14859" width="8.7109375" style="55" customWidth="1"/>
    <col min="14860" max="15104" width="10.42578125" style="55"/>
    <col min="15105" max="15105" width="5.42578125" style="55" customWidth="1"/>
    <col min="15106" max="15115" width="8.7109375" style="55" customWidth="1"/>
    <col min="15116" max="15360" width="10.42578125" style="55"/>
    <col min="15361" max="15361" width="5.42578125" style="55" customWidth="1"/>
    <col min="15362" max="15371" width="8.7109375" style="55" customWidth="1"/>
    <col min="15372" max="15616" width="10.42578125" style="55"/>
    <col min="15617" max="15617" width="5.42578125" style="55" customWidth="1"/>
    <col min="15618" max="15627" width="8.7109375" style="55" customWidth="1"/>
    <col min="15628" max="15872" width="10.42578125" style="55"/>
    <col min="15873" max="15873" width="5.42578125" style="55" customWidth="1"/>
    <col min="15874" max="15883" width="8.7109375" style="55" customWidth="1"/>
    <col min="15884" max="16128" width="10.42578125" style="55"/>
    <col min="16129" max="16129" width="5.42578125" style="55" customWidth="1"/>
    <col min="16130" max="16139" width="8.7109375" style="55" customWidth="1"/>
    <col min="16140" max="16384" width="10.42578125" style="55"/>
  </cols>
  <sheetData>
    <row r="3" spans="2:14" ht="15" x14ac:dyDescent="0.25"/>
    <row r="4" spans="2:14" ht="15" x14ac:dyDescent="0.25">
      <c r="B4" s="106" t="s">
        <v>108</v>
      </c>
      <c r="C4" s="106"/>
      <c r="D4" s="106"/>
      <c r="E4" s="106"/>
      <c r="F4" s="106"/>
      <c r="G4" s="106"/>
      <c r="H4" s="106"/>
      <c r="I4" s="106"/>
      <c r="J4" s="106"/>
      <c r="K4" s="106"/>
    </row>
    <row r="5" spans="2:14" ht="15" x14ac:dyDescent="0.25">
      <c r="B5" s="106"/>
      <c r="C5" s="106"/>
      <c r="D5" s="106"/>
      <c r="E5" s="106"/>
      <c r="F5" s="106"/>
      <c r="G5" s="106"/>
      <c r="H5" s="106"/>
      <c r="I5" s="106"/>
      <c r="J5" s="106"/>
      <c r="K5" s="106"/>
    </row>
    <row r="6" spans="2:14" ht="15" x14ac:dyDescent="0.25"/>
    <row r="7" spans="2:14" ht="15" x14ac:dyDescent="0.25">
      <c r="B7" s="56" t="s">
        <v>9</v>
      </c>
      <c r="C7" s="66"/>
      <c r="D7" s="105" t="s">
        <v>100</v>
      </c>
      <c r="E7" s="105"/>
      <c r="F7" s="105"/>
      <c r="G7" s="105"/>
      <c r="H7" s="105"/>
      <c r="I7" s="56"/>
      <c r="J7" s="56"/>
      <c r="K7" s="56"/>
    </row>
    <row r="8" spans="2:14" ht="15" x14ac:dyDescent="0.25">
      <c r="B8" s="56"/>
      <c r="C8" s="56"/>
      <c r="D8" s="105"/>
      <c r="E8" s="105"/>
      <c r="F8" s="105"/>
      <c r="G8" s="105"/>
      <c r="H8" s="105"/>
      <c r="I8" s="56"/>
      <c r="J8" s="56"/>
      <c r="K8" s="56"/>
    </row>
    <row r="9" spans="2:14" ht="15" customHeight="1" x14ac:dyDescent="0.25">
      <c r="B9" s="57" t="s">
        <v>101</v>
      </c>
      <c r="C9" s="56"/>
      <c r="D9" s="107" t="s">
        <v>109</v>
      </c>
      <c r="E9" s="107"/>
      <c r="F9" s="107"/>
      <c r="G9" s="107"/>
      <c r="H9" s="107"/>
      <c r="I9" s="56"/>
      <c r="J9" s="56"/>
      <c r="K9" s="56"/>
    </row>
    <row r="10" spans="2:14" ht="15" x14ac:dyDescent="0.25">
      <c r="B10" s="56"/>
      <c r="C10" s="56"/>
      <c r="D10" s="56"/>
      <c r="E10" s="56"/>
      <c r="F10" s="56"/>
      <c r="G10" s="56"/>
      <c r="H10" s="56"/>
      <c r="I10" s="56"/>
      <c r="J10" s="56"/>
      <c r="K10" s="56"/>
    </row>
    <row r="11" spans="2:14" ht="15" customHeight="1" x14ac:dyDescent="0.25">
      <c r="B11" s="105" t="s">
        <v>102</v>
      </c>
      <c r="C11" s="105"/>
      <c r="D11" s="67" t="s">
        <v>103</v>
      </c>
      <c r="E11" s="68"/>
      <c r="F11" s="68"/>
      <c r="G11" s="68"/>
      <c r="H11" s="68"/>
      <c r="I11" s="68"/>
      <c r="J11" s="68"/>
      <c r="K11" s="68"/>
    </row>
    <row r="12" spans="2:14" ht="15" x14ac:dyDescent="0.25">
      <c r="B12" s="56"/>
      <c r="C12" s="56"/>
      <c r="D12" s="68"/>
      <c r="E12" s="68"/>
      <c r="F12" s="68"/>
      <c r="G12" s="68"/>
      <c r="H12" s="68"/>
      <c r="I12" s="68"/>
      <c r="J12" s="68"/>
      <c r="K12" s="68"/>
    </row>
    <row r="13" spans="2:14" ht="15.75" thickBot="1" x14ac:dyDescent="0.3"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</row>
    <row r="14" spans="2:14" ht="15" x14ac:dyDescent="0.25"/>
    <row r="15" spans="2:14" ht="14.25" customHeight="1" x14ac:dyDescent="0.25">
      <c r="B15" s="58"/>
      <c r="G15" s="59"/>
      <c r="H15" s="59"/>
      <c r="I15" s="59"/>
      <c r="J15" s="60"/>
      <c r="K15" s="60"/>
    </row>
    <row r="16" spans="2:14" ht="14.25" customHeight="1" x14ac:dyDescent="0.25">
      <c r="B16" s="58" t="s">
        <v>116</v>
      </c>
      <c r="G16" s="109">
        <f>G23-G18</f>
        <v>0</v>
      </c>
      <c r="H16" s="109"/>
      <c r="I16" s="109"/>
      <c r="J16" s="110" t="s">
        <v>10</v>
      </c>
      <c r="K16" s="110"/>
    </row>
    <row r="17" spans="2:15" ht="14.25" customHeight="1" x14ac:dyDescent="0.25">
      <c r="B17" s="58"/>
      <c r="G17" s="61"/>
      <c r="H17" s="61"/>
      <c r="I17" s="61"/>
      <c r="J17" s="60"/>
      <c r="K17" s="60"/>
    </row>
    <row r="18" spans="2:15" ht="14.25" customHeight="1" x14ac:dyDescent="0.25">
      <c r="B18" s="58" t="s">
        <v>115</v>
      </c>
      <c r="G18" s="109">
        <f>SUM('SO 401 Veřejné osvětlení'!L71:L89)</f>
        <v>0</v>
      </c>
      <c r="H18" s="109"/>
      <c r="I18" s="109"/>
      <c r="J18" s="110" t="s">
        <v>10</v>
      </c>
      <c r="K18" s="110"/>
    </row>
    <row r="19" spans="2:15" ht="15" x14ac:dyDescent="0.25">
      <c r="B19" s="62"/>
      <c r="G19" s="61"/>
      <c r="H19" s="61"/>
      <c r="I19" s="61"/>
      <c r="J19" s="60"/>
      <c r="K19" s="60"/>
    </row>
    <row r="20" spans="2:15" ht="15.75" thickBot="1" x14ac:dyDescent="0.3">
      <c r="B20" s="70"/>
      <c r="C20" s="69"/>
      <c r="D20" s="69"/>
      <c r="E20" s="69"/>
      <c r="F20" s="69"/>
      <c r="G20" s="71"/>
      <c r="H20" s="71"/>
      <c r="I20" s="71"/>
      <c r="J20" s="69"/>
      <c r="K20" s="69"/>
      <c r="L20" s="69"/>
      <c r="M20" s="69"/>
      <c r="N20" s="69"/>
    </row>
    <row r="21" spans="2:15" ht="15" x14ac:dyDescent="0.25">
      <c r="B21" s="63"/>
      <c r="G21" s="72"/>
      <c r="H21" s="72"/>
      <c r="I21" s="72"/>
    </row>
    <row r="22" spans="2:15" ht="15" x14ac:dyDescent="0.25">
      <c r="G22" s="72"/>
      <c r="H22" s="72"/>
      <c r="I22" s="72"/>
    </row>
    <row r="23" spans="2:15" ht="15" x14ac:dyDescent="0.25">
      <c r="B23" s="111" t="s">
        <v>11</v>
      </c>
      <c r="C23" s="111"/>
      <c r="D23" s="111"/>
      <c r="E23" s="112"/>
      <c r="F23" s="112"/>
      <c r="G23" s="113">
        <f>'SO 401 Veřejné osvětlení'!L106</f>
        <v>0</v>
      </c>
      <c r="H23" s="113"/>
      <c r="I23" s="113"/>
      <c r="J23" s="114" t="s">
        <v>10</v>
      </c>
      <c r="K23" s="114"/>
    </row>
    <row r="24" spans="2:15" ht="15" x14ac:dyDescent="0.25">
      <c r="B24" s="63"/>
      <c r="C24" s="63"/>
      <c r="D24" s="63"/>
      <c r="E24" s="63"/>
      <c r="F24" s="63"/>
      <c r="G24" s="63"/>
      <c r="H24" s="63"/>
      <c r="I24" s="63"/>
    </row>
    <row r="25" spans="2:15" ht="15" x14ac:dyDescent="0.25">
      <c r="B25" s="63"/>
      <c r="C25" s="63"/>
      <c r="D25" s="63"/>
      <c r="E25" s="63"/>
      <c r="F25" s="63"/>
      <c r="G25" s="63"/>
      <c r="H25" s="63"/>
      <c r="I25" s="63"/>
    </row>
    <row r="26" spans="2:15" ht="15" x14ac:dyDescent="0.25">
      <c r="B26" s="63"/>
      <c r="C26" s="63"/>
      <c r="D26" s="63"/>
      <c r="E26" s="63"/>
      <c r="F26" s="63"/>
      <c r="G26" s="63"/>
      <c r="H26" s="63"/>
      <c r="I26" s="63"/>
    </row>
    <row r="27" spans="2:15" ht="15" x14ac:dyDescent="0.25">
      <c r="B27" s="63"/>
      <c r="C27" s="63"/>
      <c r="D27" s="63"/>
      <c r="E27" s="63"/>
      <c r="F27" s="63"/>
      <c r="G27" s="63"/>
      <c r="H27" s="63"/>
      <c r="I27" s="63"/>
      <c r="M27" s="108" t="s">
        <v>112</v>
      </c>
      <c r="N27" s="108"/>
      <c r="O27" s="108"/>
    </row>
    <row r="28" spans="2:15" ht="15" x14ac:dyDescent="0.25">
      <c r="B28" s="63"/>
      <c r="C28" s="63"/>
      <c r="D28" s="63"/>
      <c r="E28" s="63"/>
      <c r="F28" s="63"/>
      <c r="G28" s="63"/>
      <c r="H28" s="63"/>
      <c r="I28" s="63"/>
      <c r="M28" s="108"/>
      <c r="N28" s="108"/>
      <c r="O28" s="108"/>
    </row>
    <row r="29" spans="2:15" ht="15" x14ac:dyDescent="0.25">
      <c r="M29" s="108"/>
      <c r="N29" s="108"/>
      <c r="O29" s="108"/>
    </row>
    <row r="30" spans="2:15" ht="14.25" customHeight="1" x14ac:dyDescent="0.25">
      <c r="B30" s="104" t="s">
        <v>52</v>
      </c>
    </row>
    <row r="31" spans="2:15" ht="14.25" customHeight="1" x14ac:dyDescent="0.25">
      <c r="B31" s="64"/>
    </row>
    <row r="32" spans="2:15" ht="14.25" customHeight="1" x14ac:dyDescent="0.25">
      <c r="B32" s="64" t="s">
        <v>28</v>
      </c>
    </row>
    <row r="34" spans="2:8" ht="14.25" customHeight="1" x14ac:dyDescent="0.25">
      <c r="B34" s="65"/>
    </row>
    <row r="35" spans="2:8" ht="14.25" customHeight="1" x14ac:dyDescent="0.25">
      <c r="B35" s="65"/>
    </row>
    <row r="36" spans="2:8" ht="14.25" customHeight="1" x14ac:dyDescent="0.25">
      <c r="H36" s="72"/>
    </row>
  </sheetData>
  <mergeCells count="14">
    <mergeCell ref="M27:O29"/>
    <mergeCell ref="G16:I16"/>
    <mergeCell ref="J16:K16"/>
    <mergeCell ref="B23:D23"/>
    <mergeCell ref="E23:F23"/>
    <mergeCell ref="G23:I23"/>
    <mergeCell ref="J23:K23"/>
    <mergeCell ref="G18:I18"/>
    <mergeCell ref="J18:K18"/>
    <mergeCell ref="B11:C11"/>
    <mergeCell ref="B4:K5"/>
    <mergeCell ref="D7:H7"/>
    <mergeCell ref="D8:H8"/>
    <mergeCell ref="D9:H9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>
    <oddFooter xml:space="preserve">&amp;C&amp;P/&amp;N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/>
  </sheetPr>
  <dimension ref="A1:AD109"/>
  <sheetViews>
    <sheetView zoomScaleNormal="100" zoomScaleSheetLayoutView="100" workbookViewId="0">
      <selection activeCell="B1" sqref="B1"/>
    </sheetView>
  </sheetViews>
  <sheetFormatPr defaultRowHeight="12.75" x14ac:dyDescent="0.25"/>
  <cols>
    <col min="1" max="1" width="1.85546875" style="4" customWidth="1"/>
    <col min="2" max="2" width="65.7109375" style="4" customWidth="1"/>
    <col min="3" max="3" width="1.140625" style="4" customWidth="1"/>
    <col min="4" max="4" width="5.140625" style="4" customWidth="1"/>
    <col min="5" max="5" width="4.85546875" style="4" customWidth="1"/>
    <col min="6" max="6" width="8.7109375" style="12" customWidth="1"/>
    <col min="7" max="7" width="10.7109375" style="12" customWidth="1"/>
    <col min="8" max="8" width="1" style="12" customWidth="1"/>
    <col min="9" max="9" width="8.7109375" style="12" customWidth="1"/>
    <col min="10" max="10" width="10.7109375" style="12" customWidth="1"/>
    <col min="11" max="11" width="1" style="12" customWidth="1"/>
    <col min="12" max="12" width="10.7109375" style="12" customWidth="1"/>
    <col min="13" max="13" width="9.85546875" style="2" bestFit="1" customWidth="1"/>
    <col min="14" max="14" width="9.140625" style="3"/>
    <col min="15" max="15" width="9.140625" style="4"/>
    <col min="16" max="16" width="11.28515625" style="5" bestFit="1" customWidth="1"/>
    <col min="17" max="16384" width="9.140625" style="4"/>
  </cols>
  <sheetData>
    <row r="1" spans="1:19" ht="15" x14ac:dyDescent="0.25">
      <c r="B1" s="41" t="s">
        <v>100</v>
      </c>
      <c r="C1" s="42"/>
      <c r="D1" s="42"/>
      <c r="E1" s="1"/>
      <c r="F1" s="1"/>
      <c r="G1" s="1"/>
      <c r="H1" s="43"/>
      <c r="I1" s="44"/>
      <c r="J1" s="45"/>
      <c r="K1" s="45"/>
      <c r="L1" s="45"/>
    </row>
    <row r="2" spans="1:19" ht="15" x14ac:dyDescent="0.25">
      <c r="B2" s="116" t="s">
        <v>97</v>
      </c>
      <c r="C2" s="116"/>
      <c r="D2" s="116"/>
      <c r="E2" s="116"/>
      <c r="F2" s="116"/>
      <c r="G2" s="116"/>
      <c r="H2" s="116"/>
      <c r="I2" s="116"/>
      <c r="J2" s="116"/>
      <c r="K2" s="116"/>
      <c r="L2" s="116"/>
    </row>
    <row r="3" spans="1:19" ht="15" x14ac:dyDescent="0.25">
      <c r="B3" s="48" t="s">
        <v>98</v>
      </c>
      <c r="C3" s="49"/>
      <c r="D3" s="49"/>
      <c r="E3" s="50"/>
      <c r="F3" s="50"/>
      <c r="G3" s="50"/>
      <c r="H3" s="51"/>
      <c r="I3" s="52"/>
      <c r="J3" s="53"/>
      <c r="K3" s="53"/>
      <c r="L3" s="53"/>
      <c r="M3" s="54"/>
    </row>
    <row r="5" spans="1:19" s="7" customFormat="1" x14ac:dyDescent="0.25">
      <c r="B5" s="6" t="s">
        <v>0</v>
      </c>
      <c r="D5" s="7" t="s">
        <v>22</v>
      </c>
      <c r="F5" s="115" t="s">
        <v>1</v>
      </c>
      <c r="G5" s="115"/>
      <c r="H5" s="8"/>
      <c r="I5" s="115" t="s">
        <v>2</v>
      </c>
      <c r="J5" s="115"/>
      <c r="K5" s="8"/>
      <c r="L5" s="8" t="s">
        <v>3</v>
      </c>
      <c r="M5" s="46" t="s">
        <v>96</v>
      </c>
      <c r="N5" s="10"/>
      <c r="P5" s="11"/>
    </row>
    <row r="6" spans="1:19" s="7" customFormat="1" ht="5.0999999999999996" customHeight="1" x14ac:dyDescent="0.25">
      <c r="B6" s="6"/>
      <c r="F6" s="8"/>
      <c r="G6" s="8"/>
      <c r="H6" s="8"/>
      <c r="I6" s="8"/>
      <c r="J6" s="8"/>
      <c r="K6" s="8"/>
      <c r="L6" s="8"/>
      <c r="M6" s="9"/>
      <c r="N6" s="10"/>
      <c r="P6" s="11"/>
    </row>
    <row r="7" spans="1:19" s="88" customFormat="1" ht="80.099999999999994" customHeight="1" x14ac:dyDescent="0.2">
      <c r="A7" s="86"/>
      <c r="B7" s="87" t="s">
        <v>88</v>
      </c>
      <c r="D7" s="87" t="s">
        <v>89</v>
      </c>
      <c r="E7" s="87" t="s">
        <v>90</v>
      </c>
      <c r="F7" s="87" t="s">
        <v>91</v>
      </c>
      <c r="G7" s="87" t="s">
        <v>92</v>
      </c>
      <c r="H7" s="89"/>
      <c r="I7" s="87" t="s">
        <v>93</v>
      </c>
      <c r="J7" s="87" t="s">
        <v>94</v>
      </c>
      <c r="K7" s="89"/>
      <c r="L7" s="90" t="s">
        <v>95</v>
      </c>
      <c r="M7" s="85"/>
      <c r="N7" s="90"/>
      <c r="P7" s="91"/>
      <c r="Q7" s="92"/>
      <c r="R7" s="92"/>
      <c r="S7" s="92"/>
    </row>
    <row r="8" spans="1:19" x14ac:dyDescent="0.25">
      <c r="B8" s="14" t="s">
        <v>4</v>
      </c>
      <c r="G8" s="13"/>
      <c r="J8" s="13"/>
    </row>
    <row r="9" spans="1:19" x14ac:dyDescent="0.25">
      <c r="G9" s="13"/>
      <c r="J9" s="13"/>
    </row>
    <row r="10" spans="1:19" x14ac:dyDescent="0.25">
      <c r="B10" s="4" t="s">
        <v>50</v>
      </c>
      <c r="D10" s="4">
        <v>665</v>
      </c>
      <c r="E10" s="4" t="s">
        <v>12</v>
      </c>
      <c r="F10" s="93"/>
      <c r="G10" s="13">
        <f>D10*F10</f>
        <v>0</v>
      </c>
      <c r="I10" s="93"/>
      <c r="J10" s="13">
        <f t="shared" ref="J10:J42" si="0">D10*I10</f>
        <v>0</v>
      </c>
      <c r="L10" s="12">
        <f>J10+G10</f>
        <v>0</v>
      </c>
      <c r="M10" s="47" t="s">
        <v>99</v>
      </c>
    </row>
    <row r="11" spans="1:19" ht="26.25" customHeight="1" x14ac:dyDescent="0.25">
      <c r="B11" s="15" t="s">
        <v>51</v>
      </c>
      <c r="D11" s="4">
        <v>6</v>
      </c>
      <c r="E11" s="4" t="s">
        <v>12</v>
      </c>
      <c r="F11" s="93"/>
      <c r="G11" s="13">
        <f>D11*F11</f>
        <v>0</v>
      </c>
      <c r="I11" s="93"/>
      <c r="J11" s="13">
        <f t="shared" si="0"/>
        <v>0</v>
      </c>
      <c r="L11" s="12">
        <f>J11+G11</f>
        <v>0</v>
      </c>
      <c r="M11" s="47" t="s">
        <v>99</v>
      </c>
    </row>
    <row r="12" spans="1:19" x14ac:dyDescent="0.25">
      <c r="B12" s="4" t="s">
        <v>84</v>
      </c>
      <c r="D12" s="4">
        <v>140</v>
      </c>
      <c r="E12" s="4" t="s">
        <v>12</v>
      </c>
      <c r="F12" s="93"/>
      <c r="G12" s="13">
        <f>D12*F12</f>
        <v>0</v>
      </c>
      <c r="I12" s="93"/>
      <c r="J12" s="13">
        <f t="shared" ref="J12" si="1">D12*I12</f>
        <v>0</v>
      </c>
      <c r="L12" s="12">
        <f>J12+G12</f>
        <v>0</v>
      </c>
      <c r="M12" s="47" t="s">
        <v>99</v>
      </c>
    </row>
    <row r="13" spans="1:19" ht="14.25" customHeight="1" x14ac:dyDescent="0.25">
      <c r="B13" s="15"/>
      <c r="G13" s="13"/>
      <c r="J13" s="13"/>
      <c r="M13" s="47"/>
    </row>
    <row r="14" spans="1:19" ht="14.25" customHeight="1" x14ac:dyDescent="0.25">
      <c r="B14" s="15"/>
      <c r="G14" s="13"/>
      <c r="J14" s="13"/>
      <c r="M14" s="47"/>
    </row>
    <row r="15" spans="1:19" ht="14.25" customHeight="1" x14ac:dyDescent="0.25">
      <c r="B15" s="73" t="s">
        <v>104</v>
      </c>
      <c r="C15"/>
      <c r="D15" s="74"/>
      <c r="E15" s="74"/>
      <c r="F15" s="75"/>
      <c r="G15" s="76"/>
      <c r="H15" s="75"/>
      <c r="I15" s="75"/>
      <c r="J15" s="76"/>
      <c r="K15" s="75"/>
      <c r="L15" s="75"/>
      <c r="M15" s="47"/>
    </row>
    <row r="16" spans="1:19" ht="14.25" customHeight="1" x14ac:dyDescent="0.25">
      <c r="B16"/>
      <c r="C16"/>
      <c r="D16" s="74"/>
      <c r="E16" s="74"/>
      <c r="F16" s="75"/>
      <c r="G16" s="76"/>
      <c r="H16" s="75"/>
      <c r="I16" s="75"/>
      <c r="J16" s="76"/>
      <c r="K16" s="75"/>
      <c r="L16" s="75"/>
      <c r="M16" s="47"/>
    </row>
    <row r="17" spans="2:13" ht="14.25" customHeight="1" x14ac:dyDescent="0.2">
      <c r="B17" s="77" t="s">
        <v>105</v>
      </c>
      <c r="C17" s="78"/>
      <c r="D17" s="79">
        <v>1</v>
      </c>
      <c r="E17" s="77" t="s">
        <v>106</v>
      </c>
      <c r="F17" s="93"/>
      <c r="G17" s="80">
        <f t="shared" ref="G17" si="2">F17*D17</f>
        <v>0</v>
      </c>
      <c r="H17" s="81"/>
      <c r="I17" s="103"/>
      <c r="J17" s="80">
        <f t="shared" ref="J17" si="3">I17*D17</f>
        <v>0</v>
      </c>
      <c r="K17" s="81"/>
      <c r="L17" s="81">
        <f t="shared" ref="L17" si="4">J17+G17</f>
        <v>0</v>
      </c>
      <c r="M17" s="47" t="s">
        <v>99</v>
      </c>
    </row>
    <row r="18" spans="2:13" ht="14.25" customHeight="1" x14ac:dyDescent="0.25">
      <c r="B18" s="15"/>
      <c r="G18" s="13"/>
      <c r="J18" s="13"/>
      <c r="M18" s="47"/>
    </row>
    <row r="19" spans="2:13" x14ac:dyDescent="0.25">
      <c r="G19" s="13"/>
      <c r="J19" s="13"/>
      <c r="M19" s="47"/>
    </row>
    <row r="20" spans="2:13" x14ac:dyDescent="0.25">
      <c r="B20" s="14" t="s">
        <v>7</v>
      </c>
      <c r="G20" s="13"/>
      <c r="J20" s="13"/>
      <c r="M20" s="47"/>
    </row>
    <row r="21" spans="2:13" x14ac:dyDescent="0.25">
      <c r="B21" s="6"/>
      <c r="G21" s="13"/>
      <c r="J21" s="13"/>
      <c r="M21" s="47"/>
    </row>
    <row r="22" spans="2:13" x14ac:dyDescent="0.25">
      <c r="B22" s="4" t="s">
        <v>37</v>
      </c>
      <c r="D22" s="4">
        <v>160</v>
      </c>
      <c r="E22" s="4" t="s">
        <v>12</v>
      </c>
      <c r="F22" s="93"/>
      <c r="G22" s="13">
        <f>D22*F22</f>
        <v>0</v>
      </c>
      <c r="I22" s="93"/>
      <c r="J22" s="13">
        <f>D22*I22</f>
        <v>0</v>
      </c>
      <c r="L22" s="12">
        <f t="shared" ref="L22" si="5">SUM(G22+J22)</f>
        <v>0</v>
      </c>
      <c r="M22" s="47" t="s">
        <v>99</v>
      </c>
    </row>
    <row r="23" spans="2:13" x14ac:dyDescent="0.25">
      <c r="B23" s="4" t="s">
        <v>61</v>
      </c>
      <c r="D23" s="4">
        <v>485</v>
      </c>
      <c r="E23" s="4" t="s">
        <v>12</v>
      </c>
      <c r="F23" s="93"/>
      <c r="G23" s="13">
        <f t="shared" ref="G23" si="6">D23*F23</f>
        <v>0</v>
      </c>
      <c r="I23" s="93"/>
      <c r="J23" s="13">
        <f t="shared" ref="J23" si="7">D23*I23</f>
        <v>0</v>
      </c>
      <c r="L23" s="12">
        <f t="shared" ref="L23" si="8">SUM(G23+J23)</f>
        <v>0</v>
      </c>
      <c r="M23" s="47" t="s">
        <v>99</v>
      </c>
    </row>
    <row r="24" spans="2:13" x14ac:dyDescent="0.25">
      <c r="B24" s="4" t="s">
        <v>80</v>
      </c>
      <c r="D24" s="4">
        <v>245</v>
      </c>
      <c r="E24" s="4" t="s">
        <v>12</v>
      </c>
      <c r="F24" s="93"/>
      <c r="G24" s="13">
        <f t="shared" ref="G24" si="9">D24*F24</f>
        <v>0</v>
      </c>
      <c r="I24" s="93"/>
      <c r="J24" s="13">
        <f t="shared" ref="J24" si="10">D24*I24</f>
        <v>0</v>
      </c>
      <c r="L24" s="12">
        <f t="shared" ref="L24" si="11">SUM(G24+J24)</f>
        <v>0</v>
      </c>
      <c r="M24" s="47" t="s">
        <v>99</v>
      </c>
    </row>
    <row r="26" spans="2:13" x14ac:dyDescent="0.25">
      <c r="B26" s="3"/>
      <c r="G26" s="13"/>
      <c r="J26" s="13"/>
    </row>
    <row r="27" spans="2:13" x14ac:dyDescent="0.25">
      <c r="B27" s="16" t="s">
        <v>17</v>
      </c>
      <c r="G27" s="13"/>
      <c r="J27" s="13"/>
    </row>
    <row r="28" spans="2:13" x14ac:dyDescent="0.25">
      <c r="B28" s="17"/>
      <c r="G28" s="13"/>
      <c r="J28" s="13"/>
    </row>
    <row r="29" spans="2:13" x14ac:dyDescent="0.25">
      <c r="B29" s="4" t="s">
        <v>30</v>
      </c>
      <c r="D29" s="4">
        <v>78</v>
      </c>
      <c r="E29" s="4" t="s">
        <v>13</v>
      </c>
      <c r="F29" s="93"/>
      <c r="G29" s="13">
        <f t="shared" ref="G29:G42" si="12">D29*F29</f>
        <v>0</v>
      </c>
      <c r="H29" s="12">
        <v>852.6</v>
      </c>
      <c r="I29" s="93"/>
      <c r="J29" s="13">
        <f t="shared" si="0"/>
        <v>0</v>
      </c>
      <c r="K29" s="12">
        <v>367.5</v>
      </c>
      <c r="L29" s="12">
        <f t="shared" ref="L29" si="13">SUM(G29+J29)</f>
        <v>0</v>
      </c>
      <c r="M29" s="47" t="s">
        <v>99</v>
      </c>
    </row>
    <row r="30" spans="2:13" x14ac:dyDescent="0.25">
      <c r="B30" s="4" t="s">
        <v>78</v>
      </c>
      <c r="D30" s="4">
        <v>208</v>
      </c>
      <c r="E30" s="4" t="s">
        <v>13</v>
      </c>
      <c r="F30" s="93"/>
      <c r="G30" s="13">
        <f t="shared" ref="G30" si="14">D30*F30</f>
        <v>0</v>
      </c>
      <c r="H30" s="12">
        <v>169</v>
      </c>
      <c r="I30" s="93"/>
      <c r="J30" s="13">
        <f t="shared" ref="J30" si="15">D30*I30</f>
        <v>0</v>
      </c>
      <c r="K30" s="12">
        <v>156</v>
      </c>
      <c r="L30" s="12">
        <f t="shared" ref="L30" si="16">SUM(G30+J30)</f>
        <v>0</v>
      </c>
      <c r="M30" s="47" t="s">
        <v>99</v>
      </c>
    </row>
    <row r="31" spans="2:13" x14ac:dyDescent="0.25">
      <c r="B31" s="4" t="s">
        <v>29</v>
      </c>
      <c r="D31" s="4">
        <v>26</v>
      </c>
      <c r="E31" s="4" t="s">
        <v>13</v>
      </c>
      <c r="F31" s="93"/>
      <c r="G31" s="13">
        <f t="shared" si="12"/>
        <v>0</v>
      </c>
      <c r="H31" s="12">
        <v>2122.7999999999997</v>
      </c>
      <c r="I31" s="93"/>
      <c r="J31" s="13">
        <f t="shared" si="0"/>
        <v>0</v>
      </c>
      <c r="K31" s="12">
        <v>2122.7999999999997</v>
      </c>
      <c r="L31" s="12">
        <f t="shared" ref="L31:L32" si="17">SUM(G31+J31)</f>
        <v>0</v>
      </c>
      <c r="M31" s="47" t="s">
        <v>99</v>
      </c>
    </row>
    <row r="32" spans="2:13" x14ac:dyDescent="0.25">
      <c r="B32" s="4" t="s">
        <v>79</v>
      </c>
      <c r="D32" s="4">
        <v>52</v>
      </c>
      <c r="E32" s="4" t="s">
        <v>13</v>
      </c>
      <c r="F32" s="93"/>
      <c r="G32" s="13">
        <f t="shared" si="12"/>
        <v>0</v>
      </c>
      <c r="H32" s="12">
        <v>2122.7999999999997</v>
      </c>
      <c r="I32" s="93"/>
      <c r="J32" s="13">
        <f t="shared" si="0"/>
        <v>0</v>
      </c>
      <c r="K32" s="12">
        <v>2122.7999999999997</v>
      </c>
      <c r="L32" s="12">
        <f t="shared" si="17"/>
        <v>0</v>
      </c>
      <c r="M32" s="47" t="s">
        <v>99</v>
      </c>
    </row>
    <row r="33" spans="2:13" x14ac:dyDescent="0.25">
      <c r="G33" s="13"/>
      <c r="J33" s="13"/>
    </row>
    <row r="34" spans="2:13" x14ac:dyDescent="0.25">
      <c r="B34" s="17"/>
      <c r="G34" s="13"/>
      <c r="J34" s="13"/>
    </row>
    <row r="35" spans="2:13" x14ac:dyDescent="0.25">
      <c r="B35" s="14" t="s">
        <v>8</v>
      </c>
      <c r="G35" s="13"/>
      <c r="J35" s="13"/>
    </row>
    <row r="36" spans="2:13" x14ac:dyDescent="0.25">
      <c r="G36" s="13"/>
      <c r="J36" s="13"/>
    </row>
    <row r="37" spans="2:13" x14ac:dyDescent="0.25">
      <c r="B37" s="4" t="s">
        <v>31</v>
      </c>
      <c r="D37" s="4">
        <v>78</v>
      </c>
      <c r="E37" s="4" t="s">
        <v>12</v>
      </c>
      <c r="F37" s="93"/>
      <c r="G37" s="13">
        <f t="shared" si="12"/>
        <v>0</v>
      </c>
      <c r="I37" s="93"/>
      <c r="J37" s="13">
        <f t="shared" si="0"/>
        <v>0</v>
      </c>
      <c r="L37" s="12">
        <f t="shared" ref="L37" si="18">SUM(G37+J37)</f>
        <v>0</v>
      </c>
      <c r="M37" s="47" t="s">
        <v>99</v>
      </c>
    </row>
    <row r="38" spans="2:13" x14ac:dyDescent="0.25">
      <c r="B38" s="18" t="s">
        <v>24</v>
      </c>
      <c r="D38" s="4">
        <v>350</v>
      </c>
      <c r="E38" s="4" t="s">
        <v>12</v>
      </c>
      <c r="F38" s="93"/>
      <c r="G38" s="13">
        <f t="shared" si="12"/>
        <v>0</v>
      </c>
      <c r="I38" s="93"/>
      <c r="J38" s="13">
        <f t="shared" si="0"/>
        <v>0</v>
      </c>
      <c r="L38" s="12">
        <f t="shared" ref="L38:L40" si="19">J38+G38</f>
        <v>0</v>
      </c>
      <c r="M38" s="47" t="s">
        <v>99</v>
      </c>
    </row>
    <row r="39" spans="2:13" ht="14.25" customHeight="1" x14ac:dyDescent="0.25">
      <c r="B39" s="4" t="s">
        <v>23</v>
      </c>
      <c r="D39" s="4">
        <v>52</v>
      </c>
      <c r="E39" s="4" t="s">
        <v>13</v>
      </c>
      <c r="F39" s="93"/>
      <c r="G39" s="13">
        <f t="shared" si="12"/>
        <v>0</v>
      </c>
      <c r="I39" s="93"/>
      <c r="J39" s="13">
        <f t="shared" si="0"/>
        <v>0</v>
      </c>
      <c r="L39" s="12">
        <f t="shared" si="19"/>
        <v>0</v>
      </c>
      <c r="M39" s="47" t="s">
        <v>99</v>
      </c>
    </row>
    <row r="40" spans="2:13" ht="14.25" customHeight="1" x14ac:dyDescent="0.25">
      <c r="B40" s="4" t="s">
        <v>25</v>
      </c>
      <c r="D40" s="4">
        <v>28</v>
      </c>
      <c r="E40" s="4" t="s">
        <v>13</v>
      </c>
      <c r="F40" s="93"/>
      <c r="G40" s="13">
        <f t="shared" si="12"/>
        <v>0</v>
      </c>
      <c r="I40" s="93"/>
      <c r="J40" s="13">
        <f t="shared" si="0"/>
        <v>0</v>
      </c>
      <c r="L40" s="12">
        <f t="shared" si="19"/>
        <v>0</v>
      </c>
      <c r="M40" s="47" t="s">
        <v>99</v>
      </c>
    </row>
    <row r="41" spans="2:13" ht="14.25" customHeight="1" x14ac:dyDescent="0.25">
      <c r="B41" s="4" t="s">
        <v>49</v>
      </c>
      <c r="D41" s="4">
        <v>23</v>
      </c>
      <c r="E41" s="4" t="s">
        <v>13</v>
      </c>
      <c r="F41" s="93"/>
      <c r="G41" s="13">
        <f t="shared" si="12"/>
        <v>0</v>
      </c>
      <c r="I41" s="93"/>
      <c r="J41" s="13">
        <f t="shared" si="0"/>
        <v>0</v>
      </c>
      <c r="L41" s="12">
        <f t="shared" ref="L41" si="20">SUM(G41+J41)</f>
        <v>0</v>
      </c>
      <c r="M41" s="47" t="s">
        <v>99</v>
      </c>
    </row>
    <row r="42" spans="2:13" x14ac:dyDescent="0.25">
      <c r="B42" s="19" t="s">
        <v>53</v>
      </c>
      <c r="D42" s="4">
        <v>5</v>
      </c>
      <c r="E42" s="4" t="s">
        <v>13</v>
      </c>
      <c r="F42" s="93"/>
      <c r="G42" s="13">
        <f t="shared" si="12"/>
        <v>0</v>
      </c>
      <c r="I42" s="93"/>
      <c r="J42" s="13">
        <f t="shared" si="0"/>
        <v>0</v>
      </c>
      <c r="L42" s="12">
        <f>SUM(G42+J42)</f>
        <v>0</v>
      </c>
      <c r="M42" s="47" t="s">
        <v>99</v>
      </c>
    </row>
    <row r="43" spans="2:13" x14ac:dyDescent="0.25">
      <c r="B43" s="19"/>
      <c r="G43" s="13"/>
      <c r="J43" s="13"/>
    </row>
    <row r="44" spans="2:13" ht="14.25" customHeight="1" x14ac:dyDescent="0.25">
      <c r="G44" s="13"/>
      <c r="J44" s="13"/>
    </row>
    <row r="45" spans="2:13" x14ac:dyDescent="0.25">
      <c r="B45" s="14" t="s">
        <v>33</v>
      </c>
      <c r="G45" s="13"/>
      <c r="J45" s="13"/>
    </row>
    <row r="46" spans="2:13" x14ac:dyDescent="0.25">
      <c r="B46" s="6"/>
      <c r="G46" s="13"/>
      <c r="J46" s="13"/>
    </row>
    <row r="47" spans="2:13" ht="25.5" x14ac:dyDescent="0.25">
      <c r="B47" s="20" t="s">
        <v>111</v>
      </c>
      <c r="D47" s="4">
        <v>19</v>
      </c>
      <c r="E47" s="4" t="s">
        <v>13</v>
      </c>
      <c r="F47" s="93"/>
      <c r="G47" s="13">
        <f t="shared" ref="G47:G49" si="21">D47*F47</f>
        <v>0</v>
      </c>
      <c r="I47" s="93"/>
      <c r="J47" s="13">
        <f t="shared" ref="J47:J49" si="22">D47*I47</f>
        <v>0</v>
      </c>
      <c r="L47" s="12">
        <f t="shared" ref="L47:L49" si="23">J47+G47</f>
        <v>0</v>
      </c>
      <c r="M47" s="47" t="s">
        <v>99</v>
      </c>
    </row>
    <row r="48" spans="2:13" ht="25.5" x14ac:dyDescent="0.25">
      <c r="B48" s="20" t="s">
        <v>110</v>
      </c>
      <c r="D48" s="4">
        <v>4</v>
      </c>
      <c r="E48" s="4" t="s">
        <v>13</v>
      </c>
      <c r="F48" s="93"/>
      <c r="G48" s="13">
        <f t="shared" si="21"/>
        <v>0</v>
      </c>
      <c r="I48" s="93"/>
      <c r="J48" s="13">
        <f t="shared" si="22"/>
        <v>0</v>
      </c>
      <c r="L48" s="12">
        <f t="shared" si="23"/>
        <v>0</v>
      </c>
      <c r="M48" s="47" t="s">
        <v>99</v>
      </c>
    </row>
    <row r="49" spans="2:13" x14ac:dyDescent="0.25">
      <c r="B49" s="21" t="s">
        <v>75</v>
      </c>
      <c r="D49" s="4">
        <v>19</v>
      </c>
      <c r="E49" s="4" t="s">
        <v>13</v>
      </c>
      <c r="F49" s="93"/>
      <c r="G49" s="13">
        <f t="shared" si="21"/>
        <v>0</v>
      </c>
      <c r="I49" s="93"/>
      <c r="J49" s="13">
        <f t="shared" si="22"/>
        <v>0</v>
      </c>
      <c r="L49" s="12">
        <f t="shared" si="23"/>
        <v>0</v>
      </c>
      <c r="M49" s="47" t="s">
        <v>99</v>
      </c>
    </row>
    <row r="50" spans="2:13" x14ac:dyDescent="0.25">
      <c r="B50" s="22" t="s">
        <v>60</v>
      </c>
      <c r="D50" s="4">
        <v>4</v>
      </c>
      <c r="E50" s="4" t="s">
        <v>13</v>
      </c>
      <c r="F50" s="93"/>
      <c r="G50" s="13">
        <f t="shared" ref="G50" si="24">D50*F50</f>
        <v>0</v>
      </c>
      <c r="I50" s="93"/>
      <c r="J50" s="13">
        <f t="shared" ref="J50" si="25">D50*I50</f>
        <v>0</v>
      </c>
      <c r="L50" s="12">
        <f t="shared" ref="L50" si="26">J50+G50</f>
        <v>0</v>
      </c>
      <c r="M50" s="47" t="s">
        <v>99</v>
      </c>
    </row>
    <row r="51" spans="2:13" x14ac:dyDescent="0.25">
      <c r="B51" s="22" t="s">
        <v>85</v>
      </c>
      <c r="D51" s="4">
        <v>3</v>
      </c>
      <c r="E51" s="4" t="s">
        <v>13</v>
      </c>
      <c r="F51" s="93"/>
      <c r="G51" s="13">
        <f t="shared" ref="G51" si="27">D51*F51</f>
        <v>0</v>
      </c>
      <c r="I51" s="93"/>
      <c r="J51" s="13">
        <f t="shared" ref="J51" si="28">D51*I51</f>
        <v>0</v>
      </c>
      <c r="L51" s="12">
        <f t="shared" ref="L51" si="29">J51+G51</f>
        <v>0</v>
      </c>
      <c r="M51" s="47" t="s">
        <v>99</v>
      </c>
    </row>
    <row r="52" spans="2:13" x14ac:dyDescent="0.25">
      <c r="B52" s="22" t="s">
        <v>86</v>
      </c>
      <c r="D52" s="4">
        <v>1</v>
      </c>
      <c r="E52" s="4" t="s">
        <v>13</v>
      </c>
      <c r="F52" s="93"/>
      <c r="G52" s="13">
        <f t="shared" ref="G52" si="30">D52*F52</f>
        <v>0</v>
      </c>
      <c r="I52" s="93"/>
      <c r="J52" s="13">
        <f t="shared" ref="J52" si="31">D52*I52</f>
        <v>0</v>
      </c>
      <c r="L52" s="12">
        <f t="shared" ref="L52" si="32">J52+G52</f>
        <v>0</v>
      </c>
      <c r="M52" s="47" t="s">
        <v>99</v>
      </c>
    </row>
    <row r="53" spans="2:13" ht="26.25" customHeight="1" x14ac:dyDescent="0.25">
      <c r="B53" s="23" t="s">
        <v>39</v>
      </c>
      <c r="D53" s="4">
        <v>23</v>
      </c>
      <c r="E53" s="4" t="s">
        <v>13</v>
      </c>
      <c r="G53" s="13"/>
      <c r="I53" s="93"/>
      <c r="J53" s="13">
        <f>D53*I53</f>
        <v>0</v>
      </c>
      <c r="L53" s="12">
        <f>J53+G53</f>
        <v>0</v>
      </c>
      <c r="M53" s="47" t="s">
        <v>99</v>
      </c>
    </row>
    <row r="54" spans="2:13" x14ac:dyDescent="0.25">
      <c r="B54" s="22" t="s">
        <v>35</v>
      </c>
      <c r="D54" s="4">
        <v>2</v>
      </c>
      <c r="E54" s="4" t="s">
        <v>13</v>
      </c>
      <c r="F54" s="93"/>
      <c r="G54" s="13">
        <f t="shared" ref="G54:G55" si="33">D54*F54</f>
        <v>0</v>
      </c>
      <c r="I54" s="93"/>
      <c r="J54" s="13">
        <f t="shared" ref="J54:J55" si="34">D54*I54</f>
        <v>0</v>
      </c>
      <c r="L54" s="12">
        <f t="shared" ref="L54:L55" si="35">J54+G54</f>
        <v>0</v>
      </c>
      <c r="M54" s="47" t="s">
        <v>99</v>
      </c>
    </row>
    <row r="55" spans="2:13" x14ac:dyDescent="0.25">
      <c r="B55" s="17" t="s">
        <v>38</v>
      </c>
      <c r="D55" s="4">
        <v>22</v>
      </c>
      <c r="E55" s="4" t="s">
        <v>13</v>
      </c>
      <c r="F55" s="93"/>
      <c r="G55" s="13">
        <f t="shared" si="33"/>
        <v>0</v>
      </c>
      <c r="I55" s="93"/>
      <c r="J55" s="13">
        <f t="shared" si="34"/>
        <v>0</v>
      </c>
      <c r="L55" s="12">
        <f t="shared" si="35"/>
        <v>0</v>
      </c>
      <c r="M55" s="47" t="s">
        <v>99</v>
      </c>
    </row>
    <row r="56" spans="2:13" x14ac:dyDescent="0.25">
      <c r="B56" s="22" t="s">
        <v>34</v>
      </c>
      <c r="D56" s="4">
        <v>23</v>
      </c>
      <c r="E56" s="4" t="s">
        <v>13</v>
      </c>
      <c r="F56" s="93"/>
      <c r="G56" s="13">
        <f>D56*F56</f>
        <v>0</v>
      </c>
      <c r="I56" s="93"/>
      <c r="J56" s="13">
        <f>D56*I56</f>
        <v>0</v>
      </c>
      <c r="L56" s="12">
        <f>J56+G56</f>
        <v>0</v>
      </c>
      <c r="M56" s="47" t="s">
        <v>99</v>
      </c>
    </row>
    <row r="57" spans="2:13" x14ac:dyDescent="0.25">
      <c r="G57" s="13"/>
      <c r="J57" s="13"/>
    </row>
    <row r="58" spans="2:13" x14ac:dyDescent="0.25">
      <c r="B58" s="17"/>
      <c r="G58" s="13"/>
    </row>
    <row r="59" spans="2:13" x14ac:dyDescent="0.25">
      <c r="B59" s="14" t="s">
        <v>14</v>
      </c>
      <c r="G59" s="13"/>
    </row>
    <row r="60" spans="2:13" x14ac:dyDescent="0.25">
      <c r="B60" s="6"/>
      <c r="G60" s="13"/>
    </row>
    <row r="61" spans="2:13" x14ac:dyDescent="0.25">
      <c r="B61" s="24" t="s">
        <v>77</v>
      </c>
      <c r="D61" s="4">
        <v>3</v>
      </c>
      <c r="E61" s="4" t="s">
        <v>13</v>
      </c>
      <c r="F61" s="93"/>
      <c r="G61" s="13">
        <f>D61*F61</f>
        <v>0</v>
      </c>
      <c r="I61" s="93"/>
      <c r="J61" s="13">
        <f>D61*I61</f>
        <v>0</v>
      </c>
      <c r="L61" s="12">
        <f>J61+G61</f>
        <v>0</v>
      </c>
      <c r="M61" s="47" t="s">
        <v>99</v>
      </c>
    </row>
    <row r="62" spans="2:13" ht="25.5" x14ac:dyDescent="0.25">
      <c r="B62" s="25" t="s">
        <v>87</v>
      </c>
      <c r="D62" s="4">
        <v>3</v>
      </c>
      <c r="E62" s="4" t="s">
        <v>15</v>
      </c>
      <c r="F62" s="95"/>
      <c r="G62" s="13"/>
      <c r="I62" s="93"/>
      <c r="J62" s="13">
        <f>D62*I62</f>
        <v>0</v>
      </c>
      <c r="L62" s="12">
        <f>J62+G62</f>
        <v>0</v>
      </c>
      <c r="M62" s="47" t="s">
        <v>99</v>
      </c>
    </row>
    <row r="63" spans="2:13" x14ac:dyDescent="0.25">
      <c r="B63" s="22" t="s">
        <v>26</v>
      </c>
      <c r="D63" s="4">
        <v>1</v>
      </c>
      <c r="E63" s="4" t="s">
        <v>15</v>
      </c>
      <c r="F63" s="93"/>
      <c r="G63" s="13">
        <f t="shared" ref="G63:G66" si="36">D63*F63</f>
        <v>0</v>
      </c>
      <c r="L63" s="12">
        <f t="shared" ref="L63:L65" si="37">J63+G63</f>
        <v>0</v>
      </c>
      <c r="M63" s="47" t="s">
        <v>99</v>
      </c>
    </row>
    <row r="64" spans="2:13" x14ac:dyDescent="0.25">
      <c r="B64" s="19" t="s">
        <v>81</v>
      </c>
      <c r="D64" s="4">
        <v>1</v>
      </c>
      <c r="E64" s="4" t="s">
        <v>15</v>
      </c>
      <c r="F64" s="12">
        <v>0</v>
      </c>
      <c r="G64" s="13">
        <f t="shared" si="36"/>
        <v>0</v>
      </c>
      <c r="L64" s="12">
        <f t="shared" si="37"/>
        <v>0</v>
      </c>
      <c r="M64" s="47" t="s">
        <v>99</v>
      </c>
    </row>
    <row r="65" spans="2:14" x14ac:dyDescent="0.25">
      <c r="B65" s="22" t="s">
        <v>27</v>
      </c>
      <c r="D65" s="4">
        <v>1</v>
      </c>
      <c r="E65" s="4" t="s">
        <v>15</v>
      </c>
      <c r="F65" s="93"/>
      <c r="G65" s="13">
        <f t="shared" si="36"/>
        <v>0</v>
      </c>
      <c r="L65" s="12">
        <f t="shared" si="37"/>
        <v>0</v>
      </c>
      <c r="M65" s="47" t="s">
        <v>99</v>
      </c>
    </row>
    <row r="66" spans="2:14" x14ac:dyDescent="0.25">
      <c r="B66" s="17" t="s">
        <v>32</v>
      </c>
      <c r="C66" s="26"/>
      <c r="D66" s="27">
        <v>665</v>
      </c>
      <c r="E66" s="4" t="s">
        <v>12</v>
      </c>
      <c r="F66" s="94"/>
      <c r="G66" s="13">
        <f t="shared" si="36"/>
        <v>0</v>
      </c>
      <c r="H66" s="27"/>
      <c r="I66" s="28"/>
      <c r="J66" s="28"/>
      <c r="K66" s="4"/>
      <c r="L66" s="12">
        <f>J66+G66</f>
        <v>0</v>
      </c>
      <c r="M66" s="47" t="s">
        <v>99</v>
      </c>
    </row>
    <row r="67" spans="2:14" x14ac:dyDescent="0.25">
      <c r="B67" s="27"/>
      <c r="C67" s="26"/>
      <c r="D67" s="27"/>
      <c r="E67" s="27"/>
      <c r="F67" s="13"/>
      <c r="G67" s="13"/>
      <c r="H67" s="13"/>
      <c r="I67" s="4"/>
      <c r="J67" s="13"/>
      <c r="N67" s="29"/>
    </row>
    <row r="68" spans="2:14" x14ac:dyDescent="0.25">
      <c r="B68" s="27"/>
      <c r="C68" s="26"/>
      <c r="D68" s="27"/>
      <c r="E68" s="27"/>
      <c r="F68" s="13"/>
      <c r="G68" s="13"/>
      <c r="H68" s="13"/>
      <c r="I68" s="4"/>
      <c r="J68" s="13"/>
      <c r="N68" s="29"/>
    </row>
    <row r="69" spans="2:14" x14ac:dyDescent="0.25">
      <c r="B69" s="14" t="s">
        <v>40</v>
      </c>
      <c r="G69" s="13"/>
      <c r="J69" s="13"/>
    </row>
    <row r="70" spans="2:14" x14ac:dyDescent="0.25">
      <c r="B70" s="6"/>
      <c r="G70" s="13"/>
      <c r="J70" s="13"/>
    </row>
    <row r="71" spans="2:14" x14ac:dyDescent="0.25">
      <c r="B71" s="23" t="s">
        <v>44</v>
      </c>
      <c r="D71" s="4">
        <v>0.4</v>
      </c>
      <c r="E71" s="22" t="s">
        <v>42</v>
      </c>
      <c r="F71" s="102"/>
      <c r="G71" s="13">
        <f t="shared" ref="G71:G87" si="38">D71*F71</f>
        <v>0</v>
      </c>
      <c r="J71" s="13"/>
      <c r="L71" s="12">
        <f>J71+G71</f>
        <v>0</v>
      </c>
      <c r="M71" s="47" t="s">
        <v>99</v>
      </c>
      <c r="N71" s="4"/>
    </row>
    <row r="72" spans="2:14" ht="25.5" x14ac:dyDescent="0.25">
      <c r="B72" s="23" t="s">
        <v>57</v>
      </c>
      <c r="D72" s="4">
        <v>23</v>
      </c>
      <c r="E72" s="22" t="s">
        <v>59</v>
      </c>
      <c r="F72" s="102"/>
      <c r="G72" s="13">
        <f t="shared" si="38"/>
        <v>0</v>
      </c>
      <c r="J72" s="13"/>
      <c r="L72" s="12">
        <f t="shared" ref="L72:L85" si="39">J72+G72</f>
        <v>0</v>
      </c>
      <c r="M72" s="47" t="s">
        <v>99</v>
      </c>
      <c r="N72" s="4"/>
    </row>
    <row r="73" spans="2:14" x14ac:dyDescent="0.25">
      <c r="B73" s="23" t="s">
        <v>43</v>
      </c>
      <c r="D73" s="27">
        <v>23</v>
      </c>
      <c r="E73" s="4" t="s">
        <v>59</v>
      </c>
      <c r="F73" s="102"/>
      <c r="G73" s="13">
        <f t="shared" si="38"/>
        <v>0</v>
      </c>
      <c r="J73" s="13"/>
      <c r="L73" s="12">
        <f t="shared" si="39"/>
        <v>0</v>
      </c>
      <c r="M73" s="47" t="s">
        <v>99</v>
      </c>
      <c r="N73" s="4"/>
    </row>
    <row r="74" spans="2:14" ht="25.5" x14ac:dyDescent="0.25">
      <c r="B74" s="23" t="s">
        <v>82</v>
      </c>
      <c r="D74" s="4">
        <v>340</v>
      </c>
      <c r="E74" s="22" t="s">
        <v>12</v>
      </c>
      <c r="F74" s="102"/>
      <c r="G74" s="13">
        <f t="shared" si="38"/>
        <v>0</v>
      </c>
      <c r="J74" s="13"/>
      <c r="L74" s="12">
        <f t="shared" si="39"/>
        <v>0</v>
      </c>
      <c r="M74" s="47" t="s">
        <v>99</v>
      </c>
      <c r="N74" s="4"/>
    </row>
    <row r="75" spans="2:14" ht="25.5" x14ac:dyDescent="0.25">
      <c r="B75" s="23" t="s">
        <v>58</v>
      </c>
      <c r="D75" s="4">
        <v>340</v>
      </c>
      <c r="E75" s="22" t="s">
        <v>12</v>
      </c>
      <c r="F75" s="102"/>
      <c r="G75" s="13">
        <f t="shared" si="38"/>
        <v>0</v>
      </c>
      <c r="J75" s="13"/>
      <c r="L75" s="12">
        <f t="shared" si="39"/>
        <v>0</v>
      </c>
      <c r="M75" s="47" t="s">
        <v>99</v>
      </c>
      <c r="N75" s="4"/>
    </row>
    <row r="76" spans="2:14" x14ac:dyDescent="0.25">
      <c r="B76" s="23" t="s">
        <v>83</v>
      </c>
      <c r="D76" s="27">
        <v>340</v>
      </c>
      <c r="E76" s="4" t="s">
        <v>12</v>
      </c>
      <c r="F76" s="102"/>
      <c r="G76" s="13">
        <f t="shared" si="38"/>
        <v>0</v>
      </c>
      <c r="J76" s="13"/>
      <c r="L76" s="12">
        <f t="shared" si="39"/>
        <v>0</v>
      </c>
      <c r="M76" s="47" t="s">
        <v>99</v>
      </c>
      <c r="N76" s="4"/>
    </row>
    <row r="77" spans="2:14" ht="25.5" x14ac:dyDescent="0.25">
      <c r="B77" s="23" t="s">
        <v>62</v>
      </c>
      <c r="D77" s="27">
        <v>13.2</v>
      </c>
      <c r="E77" s="4" t="s">
        <v>63</v>
      </c>
      <c r="F77" s="102"/>
      <c r="G77" s="13">
        <f t="shared" si="38"/>
        <v>0</v>
      </c>
      <c r="J77" s="13"/>
      <c r="L77" s="12">
        <f t="shared" si="39"/>
        <v>0</v>
      </c>
      <c r="M77" s="47" t="s">
        <v>99</v>
      </c>
      <c r="N77" s="4"/>
    </row>
    <row r="78" spans="2:14" ht="25.5" x14ac:dyDescent="0.25">
      <c r="B78" s="23" t="s">
        <v>64</v>
      </c>
      <c r="D78" s="4">
        <v>12</v>
      </c>
      <c r="E78" s="22" t="s">
        <v>12</v>
      </c>
      <c r="F78" s="102"/>
      <c r="G78" s="13">
        <f t="shared" si="38"/>
        <v>0</v>
      </c>
      <c r="J78" s="13"/>
      <c r="L78" s="12">
        <f t="shared" si="39"/>
        <v>0</v>
      </c>
      <c r="M78" s="47" t="s">
        <v>99</v>
      </c>
      <c r="N78" s="4"/>
    </row>
    <row r="79" spans="2:14" ht="25.5" x14ac:dyDescent="0.25">
      <c r="B79" s="23" t="s">
        <v>65</v>
      </c>
      <c r="D79" s="4">
        <v>17.600000000000001</v>
      </c>
      <c r="E79" s="22" t="s">
        <v>66</v>
      </c>
      <c r="F79" s="102"/>
      <c r="G79" s="13">
        <f t="shared" si="38"/>
        <v>0</v>
      </c>
      <c r="J79" s="13"/>
      <c r="L79" s="12">
        <f t="shared" si="39"/>
        <v>0</v>
      </c>
      <c r="M79" s="47" t="s">
        <v>99</v>
      </c>
      <c r="N79" s="4"/>
    </row>
    <row r="80" spans="2:14" ht="25.5" x14ac:dyDescent="0.25">
      <c r="B80" s="23" t="s">
        <v>67</v>
      </c>
      <c r="D80" s="27">
        <v>17.600000000000001</v>
      </c>
      <c r="E80" s="4" t="s">
        <v>66</v>
      </c>
      <c r="F80" s="102"/>
      <c r="G80" s="13">
        <f t="shared" si="38"/>
        <v>0</v>
      </c>
      <c r="J80" s="13"/>
      <c r="L80" s="12">
        <f t="shared" si="39"/>
        <v>0</v>
      </c>
      <c r="M80" s="47" t="s">
        <v>99</v>
      </c>
      <c r="N80" s="4"/>
    </row>
    <row r="81" spans="2:30" ht="25.5" x14ac:dyDescent="0.25">
      <c r="B81" s="23" t="s">
        <v>68</v>
      </c>
      <c r="D81" s="4">
        <v>8.5</v>
      </c>
      <c r="E81" s="22" t="s">
        <v>63</v>
      </c>
      <c r="F81" s="102"/>
      <c r="G81" s="13">
        <f t="shared" si="38"/>
        <v>0</v>
      </c>
      <c r="J81" s="13"/>
      <c r="L81" s="12">
        <f t="shared" si="39"/>
        <v>0</v>
      </c>
      <c r="M81" s="47" t="s">
        <v>99</v>
      </c>
      <c r="N81" s="4"/>
    </row>
    <row r="82" spans="2:30" ht="32.25" customHeight="1" x14ac:dyDescent="0.25">
      <c r="B82" s="23" t="s">
        <v>69</v>
      </c>
      <c r="D82" s="4">
        <v>42.5</v>
      </c>
      <c r="E82" s="22" t="s">
        <v>63</v>
      </c>
      <c r="F82" s="102"/>
      <c r="G82" s="13">
        <f t="shared" si="38"/>
        <v>0</v>
      </c>
      <c r="J82" s="13"/>
      <c r="L82" s="12">
        <f t="shared" si="39"/>
        <v>0</v>
      </c>
      <c r="M82" s="47" t="s">
        <v>99</v>
      </c>
      <c r="N82" s="4"/>
    </row>
    <row r="83" spans="2:30" x14ac:dyDescent="0.25">
      <c r="B83" s="23" t="s">
        <v>70</v>
      </c>
      <c r="D83" s="27">
        <v>8.5</v>
      </c>
      <c r="E83" s="4" t="s">
        <v>63</v>
      </c>
      <c r="F83" s="102"/>
      <c r="G83" s="13">
        <f t="shared" si="38"/>
        <v>0</v>
      </c>
      <c r="J83" s="13"/>
      <c r="L83" s="12">
        <f t="shared" si="39"/>
        <v>0</v>
      </c>
      <c r="M83" s="47" t="s">
        <v>99</v>
      </c>
      <c r="N83" s="4"/>
    </row>
    <row r="84" spans="2:30" ht="25.5" x14ac:dyDescent="0.25">
      <c r="B84" s="23" t="s">
        <v>71</v>
      </c>
      <c r="D84" s="4">
        <v>13.6</v>
      </c>
      <c r="E84" s="22" t="s">
        <v>72</v>
      </c>
      <c r="F84" s="102"/>
      <c r="G84" s="13">
        <f t="shared" si="38"/>
        <v>0</v>
      </c>
      <c r="J84" s="13"/>
      <c r="L84" s="12">
        <f t="shared" si="39"/>
        <v>0</v>
      </c>
      <c r="M84" s="47" t="s">
        <v>99</v>
      </c>
      <c r="N84" s="4"/>
    </row>
    <row r="85" spans="2:30" ht="25.5" x14ac:dyDescent="0.25">
      <c r="B85" s="23" t="s">
        <v>73</v>
      </c>
      <c r="D85" s="4">
        <v>13.2</v>
      </c>
      <c r="E85" s="22" t="s">
        <v>63</v>
      </c>
      <c r="F85" s="102"/>
      <c r="G85" s="13">
        <f t="shared" si="38"/>
        <v>0</v>
      </c>
      <c r="J85" s="13"/>
      <c r="L85" s="12">
        <f t="shared" si="39"/>
        <v>0</v>
      </c>
      <c r="M85" s="47" t="s">
        <v>99</v>
      </c>
      <c r="N85" s="4"/>
    </row>
    <row r="86" spans="2:30" ht="18.75" customHeight="1" x14ac:dyDescent="0.25">
      <c r="B86" s="23" t="s">
        <v>74</v>
      </c>
      <c r="D86" s="4">
        <v>15</v>
      </c>
      <c r="E86" s="22" t="s">
        <v>66</v>
      </c>
      <c r="F86" s="102"/>
      <c r="G86" s="13">
        <f t="shared" ref="G86" si="40">D86*F86</f>
        <v>0</v>
      </c>
      <c r="J86" s="13"/>
      <c r="L86" s="12">
        <f t="shared" ref="L86:L88" si="41">J86+G86</f>
        <v>0</v>
      </c>
      <c r="M86" s="47" t="s">
        <v>99</v>
      </c>
      <c r="N86" s="4"/>
    </row>
    <row r="87" spans="2:30" s="31" customFormat="1" ht="15" customHeight="1" x14ac:dyDescent="0.25">
      <c r="B87" s="17" t="s">
        <v>41</v>
      </c>
      <c r="C87" s="26"/>
      <c r="D87" s="4">
        <v>350</v>
      </c>
      <c r="E87" s="4" t="s">
        <v>12</v>
      </c>
      <c r="F87" s="93"/>
      <c r="G87" s="30">
        <f t="shared" si="38"/>
        <v>0</v>
      </c>
      <c r="H87" s="12"/>
      <c r="I87" s="93"/>
      <c r="J87" s="13">
        <f>D87*I87</f>
        <v>0</v>
      </c>
      <c r="K87" s="12"/>
      <c r="L87" s="12">
        <f t="shared" si="41"/>
        <v>0</v>
      </c>
      <c r="M87" s="47" t="s">
        <v>99</v>
      </c>
      <c r="N87" s="4"/>
      <c r="O87" s="4"/>
      <c r="P87" s="5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</row>
    <row r="88" spans="2:30" ht="63.75" x14ac:dyDescent="0.25">
      <c r="B88" s="23" t="s">
        <v>76</v>
      </c>
      <c r="D88" s="4">
        <v>3</v>
      </c>
      <c r="E88" s="22" t="s">
        <v>15</v>
      </c>
      <c r="F88" s="102"/>
      <c r="G88" s="13">
        <f t="shared" ref="G88" si="42">D88*F88</f>
        <v>0</v>
      </c>
      <c r="J88" s="13"/>
      <c r="L88" s="12">
        <f t="shared" si="41"/>
        <v>0</v>
      </c>
      <c r="M88" s="47" t="s">
        <v>99</v>
      </c>
      <c r="N88" s="4"/>
    </row>
    <row r="89" spans="2:30" x14ac:dyDescent="0.2">
      <c r="B89" s="82" t="s">
        <v>107</v>
      </c>
      <c r="C89" s="83"/>
      <c r="D89" s="79">
        <v>1</v>
      </c>
      <c r="E89" s="84" t="s">
        <v>15</v>
      </c>
      <c r="F89" s="101"/>
      <c r="G89" s="80">
        <f t="shared" ref="G89" si="43">F89*D89</f>
        <v>0</v>
      </c>
      <c r="H89" s="80"/>
      <c r="I89" s="101"/>
      <c r="J89" s="80">
        <f t="shared" ref="J89" si="44">I89*D89</f>
        <v>0</v>
      </c>
      <c r="K89" s="81"/>
      <c r="L89" s="81">
        <f t="shared" ref="L89" si="45">SUM(G89+J89)</f>
        <v>0</v>
      </c>
      <c r="M89" s="47" t="s">
        <v>99</v>
      </c>
      <c r="N89" s="4"/>
    </row>
    <row r="90" spans="2:30" s="31" customFormat="1" ht="15" customHeight="1" x14ac:dyDescent="0.25">
      <c r="B90" s="17"/>
      <c r="C90" s="26"/>
      <c r="D90" s="4"/>
      <c r="E90" s="4"/>
      <c r="F90" s="12"/>
      <c r="G90" s="30"/>
      <c r="H90" s="12"/>
      <c r="I90" s="12"/>
      <c r="J90" s="13"/>
      <c r="K90" s="12"/>
      <c r="L90" s="12"/>
      <c r="M90" s="2"/>
      <c r="N90" s="3"/>
      <c r="O90" s="4"/>
      <c r="P90" s="5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</row>
    <row r="91" spans="2:30" x14ac:dyDescent="0.25">
      <c r="B91" s="14" t="s">
        <v>5</v>
      </c>
      <c r="G91" s="13"/>
    </row>
    <row r="92" spans="2:30" x14ac:dyDescent="0.25">
      <c r="B92" s="6"/>
      <c r="G92" s="13"/>
    </row>
    <row r="93" spans="2:30" x14ac:dyDescent="0.25">
      <c r="B93" s="4" t="s">
        <v>54</v>
      </c>
      <c r="D93" s="27">
        <v>1</v>
      </c>
      <c r="E93" s="27" t="s">
        <v>45</v>
      </c>
      <c r="F93" s="100"/>
      <c r="G93" s="13">
        <f t="shared" ref="G93:G95" si="46">D93*F93</f>
        <v>0</v>
      </c>
      <c r="I93" s="30"/>
      <c r="L93" s="12">
        <f t="shared" ref="L93" si="47">SUM(G93+J93)</f>
        <v>0</v>
      </c>
      <c r="M93" s="47" t="s">
        <v>99</v>
      </c>
      <c r="N93" s="29"/>
    </row>
    <row r="94" spans="2:30" x14ac:dyDescent="0.25">
      <c r="B94" s="4" t="s">
        <v>20</v>
      </c>
      <c r="D94" s="27">
        <v>46</v>
      </c>
      <c r="E94" s="27" t="s">
        <v>45</v>
      </c>
      <c r="F94" s="100"/>
      <c r="G94" s="13">
        <f t="shared" si="46"/>
        <v>0</v>
      </c>
      <c r="H94" s="30"/>
      <c r="I94" s="30"/>
      <c r="J94" s="13"/>
      <c r="K94" s="30"/>
      <c r="L94" s="30">
        <f t="shared" ref="L94:L95" si="48">J94+G94</f>
        <v>0</v>
      </c>
      <c r="M94" s="47" t="s">
        <v>99</v>
      </c>
      <c r="N94" s="29"/>
    </row>
    <row r="95" spans="2:30" x14ac:dyDescent="0.25">
      <c r="B95" s="22" t="s">
        <v>21</v>
      </c>
      <c r="D95" s="4">
        <v>23</v>
      </c>
      <c r="E95" s="27" t="s">
        <v>45</v>
      </c>
      <c r="F95" s="93"/>
      <c r="G95" s="13">
        <f t="shared" si="46"/>
        <v>0</v>
      </c>
      <c r="L95" s="12">
        <f t="shared" si="48"/>
        <v>0</v>
      </c>
      <c r="M95" s="47" t="s">
        <v>99</v>
      </c>
    </row>
    <row r="96" spans="2:30" x14ac:dyDescent="0.25">
      <c r="B96" s="4" t="s">
        <v>46</v>
      </c>
      <c r="D96" s="27">
        <v>23</v>
      </c>
      <c r="E96" s="27" t="s">
        <v>45</v>
      </c>
      <c r="F96" s="100"/>
      <c r="G96" s="13">
        <f>D96*F96</f>
        <v>0</v>
      </c>
      <c r="I96" s="30"/>
      <c r="L96" s="12">
        <f>SUM(G96+J96)</f>
        <v>0</v>
      </c>
      <c r="M96" s="47" t="s">
        <v>99</v>
      </c>
      <c r="N96" s="29"/>
    </row>
    <row r="97" spans="2:14" x14ac:dyDescent="0.25">
      <c r="B97" s="4" t="s">
        <v>47</v>
      </c>
      <c r="D97" s="27">
        <v>16</v>
      </c>
      <c r="E97" s="27" t="s">
        <v>45</v>
      </c>
      <c r="F97" s="100"/>
      <c r="G97" s="13">
        <f t="shared" ref="G97:G99" si="49">D97*F97</f>
        <v>0</v>
      </c>
      <c r="I97" s="30"/>
      <c r="L97" s="12">
        <f t="shared" ref="L97:L99" si="50">SUM(G97+J97)</f>
        <v>0</v>
      </c>
      <c r="M97" s="47" t="s">
        <v>99</v>
      </c>
      <c r="N97" s="29"/>
    </row>
    <row r="98" spans="2:14" x14ac:dyDescent="0.25">
      <c r="B98" s="4" t="s">
        <v>6</v>
      </c>
      <c r="D98" s="27">
        <v>8</v>
      </c>
      <c r="E98" s="27" t="s">
        <v>45</v>
      </c>
      <c r="F98" s="100"/>
      <c r="G98" s="13">
        <f t="shared" si="49"/>
        <v>0</v>
      </c>
      <c r="I98" s="30"/>
      <c r="L98" s="12">
        <f t="shared" si="50"/>
        <v>0</v>
      </c>
      <c r="M98" s="47" t="s">
        <v>99</v>
      </c>
      <c r="N98" s="29"/>
    </row>
    <row r="99" spans="2:14" x14ac:dyDescent="0.25">
      <c r="B99" s="4" t="s">
        <v>48</v>
      </c>
      <c r="D99" s="27">
        <v>8</v>
      </c>
      <c r="E99" s="27" t="s">
        <v>45</v>
      </c>
      <c r="F99" s="100"/>
      <c r="G99" s="13">
        <f t="shared" si="49"/>
        <v>0</v>
      </c>
      <c r="I99" s="30"/>
      <c r="L99" s="12">
        <f t="shared" si="50"/>
        <v>0</v>
      </c>
      <c r="M99" s="47" t="s">
        <v>99</v>
      </c>
      <c r="N99" s="29"/>
    </row>
    <row r="100" spans="2:14" x14ac:dyDescent="0.25">
      <c r="B100" s="23" t="s">
        <v>18</v>
      </c>
      <c r="C100" s="32"/>
      <c r="D100" s="4">
        <v>16</v>
      </c>
      <c r="E100" s="27" t="s">
        <v>45</v>
      </c>
      <c r="F100" s="93"/>
      <c r="G100" s="13">
        <f>D100*F100</f>
        <v>0</v>
      </c>
      <c r="L100" s="12">
        <f>J100+G100</f>
        <v>0</v>
      </c>
      <c r="M100" s="47" t="s">
        <v>99</v>
      </c>
    </row>
    <row r="101" spans="2:14" x14ac:dyDescent="0.25">
      <c r="B101" s="15" t="s">
        <v>19</v>
      </c>
      <c r="C101" s="32"/>
      <c r="D101" s="4">
        <v>5</v>
      </c>
      <c r="E101" s="27" t="s">
        <v>45</v>
      </c>
      <c r="F101" s="93"/>
      <c r="G101" s="13">
        <f>D101*F101</f>
        <v>0</v>
      </c>
      <c r="L101" s="12">
        <f>J101+G101</f>
        <v>0</v>
      </c>
      <c r="M101" s="47" t="s">
        <v>99</v>
      </c>
    </row>
    <row r="102" spans="2:14" x14ac:dyDescent="0.25">
      <c r="B102" s="15"/>
      <c r="C102" s="33"/>
      <c r="G102" s="13"/>
      <c r="I102" s="95"/>
      <c r="J102" s="95"/>
      <c r="M102" s="47"/>
    </row>
    <row r="103" spans="2:14" x14ac:dyDescent="0.25">
      <c r="B103" s="27" t="s">
        <v>55</v>
      </c>
      <c r="C103" s="26"/>
      <c r="D103" s="19">
        <v>3.5</v>
      </c>
      <c r="E103" s="27" t="s">
        <v>36</v>
      </c>
      <c r="F103" s="13"/>
      <c r="G103" s="13"/>
      <c r="H103" s="13"/>
      <c r="I103" s="99"/>
      <c r="J103" s="98">
        <f>SUM(J9:J102)</f>
        <v>0</v>
      </c>
      <c r="K103" s="30"/>
      <c r="L103" s="30">
        <f>J103/100*D103</f>
        <v>0</v>
      </c>
      <c r="M103" s="47" t="s">
        <v>99</v>
      </c>
      <c r="N103" s="34"/>
    </row>
    <row r="104" spans="2:14" x14ac:dyDescent="0.25">
      <c r="B104" s="27" t="s">
        <v>56</v>
      </c>
      <c r="C104" s="26"/>
      <c r="D104" s="19">
        <v>4.8</v>
      </c>
      <c r="E104" s="27" t="s">
        <v>36</v>
      </c>
      <c r="F104" s="98"/>
      <c r="G104" s="98">
        <f>SUM(G9:G103)</f>
        <v>0</v>
      </c>
      <c r="H104" s="13"/>
      <c r="I104" s="30"/>
      <c r="J104" s="4"/>
      <c r="K104" s="30"/>
      <c r="L104" s="30">
        <f>G104/100*D104</f>
        <v>0</v>
      </c>
      <c r="M104" s="47" t="s">
        <v>99</v>
      </c>
      <c r="N104" s="34"/>
    </row>
    <row r="105" spans="2:14" x14ac:dyDescent="0.25">
      <c r="D105" s="27"/>
      <c r="E105" s="27"/>
      <c r="F105" s="30"/>
      <c r="G105" s="13"/>
      <c r="I105" s="30"/>
    </row>
    <row r="106" spans="2:14" x14ac:dyDescent="0.25">
      <c r="B106" s="35" t="s">
        <v>16</v>
      </c>
      <c r="C106" s="36"/>
      <c r="D106" s="37"/>
      <c r="E106" s="36"/>
      <c r="F106" s="38"/>
      <c r="G106" s="39"/>
      <c r="H106" s="39"/>
      <c r="I106" s="40"/>
      <c r="J106" s="39"/>
      <c r="K106" s="38"/>
      <c r="L106" s="117">
        <f>SUM(L8:L105)</f>
        <v>0</v>
      </c>
      <c r="M106" s="117"/>
    </row>
    <row r="108" spans="2:14" x14ac:dyDescent="0.2">
      <c r="B108" s="96" t="s">
        <v>113</v>
      </c>
    </row>
    <row r="109" spans="2:14" x14ac:dyDescent="0.2">
      <c r="B109" s="97" t="s">
        <v>114</v>
      </c>
    </row>
  </sheetData>
  <mergeCells count="4">
    <mergeCell ref="F5:G5"/>
    <mergeCell ref="I5:J5"/>
    <mergeCell ref="B2:L2"/>
    <mergeCell ref="L106:M106"/>
  </mergeCells>
  <phoneticPr fontId="0" type="noConversion"/>
  <printOptions gridLines="1"/>
  <pageMargins left="0.39370078740157483" right="0.23622047244094491" top="0.78740157480314965" bottom="0.78740157480314965" header="0.31496062992125984" footer="0.31496062992125984"/>
  <pageSetup paperSize="9" orientation="landscape" horizontalDpi="300" verticalDpi="300" r:id="rId1"/>
  <headerFooter>
    <oddHeader xml:space="preserve">&amp;RELEKTROINSTALACE </oddHeader>
    <oddFooter xml:space="preserve">&amp;C&amp;P/&amp;N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SO 401 Veřejné osvětlení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2012-04-03T11:19:01Z</cp:lastPrinted>
  <dcterms:created xsi:type="dcterms:W3CDTF">2006-10-17T13:37:20Z</dcterms:created>
  <dcterms:modified xsi:type="dcterms:W3CDTF">2023-01-10T09:53:13Z</dcterms:modified>
</cp:coreProperties>
</file>